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heckCompatibility="1" defaultThemeVersion="124226"/>
  <bookViews>
    <workbookView xWindow="0" yWindow="0" windowWidth="15600" windowHeight="9045" activeTab="1"/>
  </bookViews>
  <sheets>
    <sheet name="07.09 нач " sheetId="28" r:id="rId1"/>
    <sheet name="06.09 нач" sheetId="27" r:id="rId2"/>
  </sheets>
  <definedNames>
    <definedName name="_xlnm.Print_Area" localSheetId="1">'06.09 нач'!$A$1:$X$55</definedName>
    <definedName name="_xlnm.Print_Area" localSheetId="0">'07.09 нач '!$A$1:$X$55</definedName>
  </definedNames>
  <calcPr calcId="145621"/>
</workbook>
</file>

<file path=xl/calcChain.xml><?xml version="1.0" encoding="utf-8"?>
<calcChain xmlns="http://schemas.openxmlformats.org/spreadsheetml/2006/main">
  <c r="U49" i="28" l="1"/>
  <c r="V49" i="28" s="1"/>
  <c r="T49" i="28"/>
  <c r="U48" i="28"/>
  <c r="V48" i="28" s="1"/>
  <c r="U47" i="28"/>
  <c r="V47" i="28" s="1"/>
  <c r="U46" i="28"/>
  <c r="V46" i="28" s="1"/>
  <c r="X46" i="28" s="1"/>
  <c r="U45" i="28"/>
  <c r="U44" i="28"/>
  <c r="V44" i="28" s="1"/>
  <c r="X44" i="28" s="1"/>
  <c r="U43" i="28"/>
  <c r="U42" i="28"/>
  <c r="U41" i="28"/>
  <c r="U40" i="28"/>
  <c r="U39" i="28"/>
  <c r="T38" i="28"/>
  <c r="U38" i="28" s="1"/>
  <c r="U37" i="28"/>
  <c r="U36" i="28"/>
  <c r="T36" i="28"/>
  <c r="U35" i="28"/>
  <c r="T34" i="28"/>
  <c r="U34" i="28" s="1"/>
  <c r="V34" i="28" s="1"/>
  <c r="U33" i="28"/>
  <c r="T32" i="28"/>
  <c r="U32" i="28" s="1"/>
  <c r="U31" i="28"/>
  <c r="T30" i="28"/>
  <c r="U30" i="28" s="1"/>
  <c r="U29" i="28"/>
  <c r="V29" i="28" s="1"/>
  <c r="V27" i="28"/>
  <c r="U33" i="27"/>
  <c r="V33" i="27" s="1"/>
  <c r="U35" i="27"/>
  <c r="U37" i="27"/>
  <c r="V37" i="27" s="1"/>
  <c r="U39" i="27"/>
  <c r="T49" i="27"/>
  <c r="U49" i="27" s="1"/>
  <c r="V49" i="27" s="1"/>
  <c r="U48" i="27"/>
  <c r="V48" i="27" s="1"/>
  <c r="U47" i="27"/>
  <c r="U46" i="27"/>
  <c r="V46" i="27" s="1"/>
  <c r="U45" i="27"/>
  <c r="V45" i="27" s="1"/>
  <c r="U44" i="27"/>
  <c r="V44" i="27" s="1"/>
  <c r="U40" i="27"/>
  <c r="T38" i="27"/>
  <c r="U38" i="27" s="1"/>
  <c r="T36" i="27"/>
  <c r="U36" i="27" s="1"/>
  <c r="T34" i="27"/>
  <c r="U34" i="27" s="1"/>
  <c r="T32" i="27"/>
  <c r="U32" i="27" s="1"/>
  <c r="T30" i="27"/>
  <c r="U30" i="27" s="1"/>
  <c r="V27" i="27"/>
  <c r="X32" i="28" l="1"/>
  <c r="V32" i="28"/>
  <c r="X30" i="28"/>
  <c r="X38" i="28"/>
  <c r="X42" i="28"/>
  <c r="V42" i="28"/>
  <c r="V40" i="28"/>
  <c r="X40" i="28" s="1"/>
  <c r="V38" i="28"/>
  <c r="V36" i="28"/>
  <c r="X36" i="28" s="1"/>
  <c r="V30" i="28"/>
  <c r="V39" i="27"/>
  <c r="X39" i="27" s="1"/>
  <c r="V35" i="27"/>
  <c r="X35" i="27" s="1"/>
  <c r="X36" i="27"/>
  <c r="X34" i="28"/>
  <c r="X37" i="28"/>
  <c r="X41" i="28"/>
  <c r="X47" i="28"/>
  <c r="V45" i="28"/>
  <c r="X45" i="28" s="1"/>
  <c r="V43" i="28"/>
  <c r="X43" i="28" s="1"/>
  <c r="V41" i="28"/>
  <c r="V39" i="28"/>
  <c r="X39" i="28" s="1"/>
  <c r="V37" i="28"/>
  <c r="V35" i="28"/>
  <c r="X35" i="28" s="1"/>
  <c r="V33" i="28"/>
  <c r="X33" i="28" s="1"/>
  <c r="V31" i="28"/>
  <c r="X31" i="28" s="1"/>
  <c r="X48" i="28" s="1"/>
  <c r="X49" i="28" s="1"/>
  <c r="V40" i="27"/>
  <c r="X40" i="27" s="1"/>
  <c r="V38" i="27"/>
  <c r="X38" i="27" s="1"/>
  <c r="V36" i="27"/>
  <c r="V34" i="27"/>
  <c r="X34" i="27" s="1"/>
  <c r="V32" i="27"/>
  <c r="X32" i="27" s="1"/>
  <c r="V30" i="27"/>
  <c r="X30" i="27" s="1"/>
  <c r="X37" i="27"/>
  <c r="X33" i="27"/>
  <c r="X29" i="28"/>
  <c r="U31" i="27"/>
  <c r="U41" i="27"/>
  <c r="U42" i="27"/>
  <c r="V47" i="27"/>
  <c r="X47" i="27" s="1"/>
  <c r="X41" i="27" l="1"/>
  <c r="V41" i="27"/>
  <c r="X42" i="27"/>
  <c r="V42" i="27"/>
  <c r="X31" i="27"/>
  <c r="V31" i="27"/>
  <c r="U43" i="27"/>
  <c r="U29" i="27"/>
  <c r="V43" i="27" l="1"/>
  <c r="X43" i="27" s="1"/>
  <c r="V29" i="27"/>
  <c r="X29" i="27" s="1"/>
  <c r="X48" i="27" l="1"/>
  <c r="X49" i="27" s="1"/>
</calcChain>
</file>

<file path=xl/sharedStrings.xml><?xml version="1.0" encoding="utf-8"?>
<sst xmlns="http://schemas.openxmlformats.org/spreadsheetml/2006/main" count="213" uniqueCount="99">
  <si>
    <t>Утверждаю</t>
  </si>
  <si>
    <t>Руководитель</t>
  </si>
  <si>
    <t xml:space="preserve">учреждения </t>
  </si>
  <si>
    <t>(расшифровка подписи)</t>
  </si>
  <si>
    <t>г.</t>
  </si>
  <si>
    <t>КОДЫ</t>
  </si>
  <si>
    <t>Учреждение</t>
  </si>
  <si>
    <t>Материально ответственное лицо</t>
  </si>
  <si>
    <t>Продукты питания</t>
  </si>
  <si>
    <t>Еди-ница изме-рения</t>
  </si>
  <si>
    <t>Количество продуктов питания, подлежащих закладке</t>
  </si>
  <si>
    <t>Расход продукт., руб</t>
  </si>
  <si>
    <t>наименование</t>
  </si>
  <si>
    <t>код</t>
  </si>
  <si>
    <t>З  А  В  Т  Р  А  К</t>
  </si>
  <si>
    <t>операция</t>
  </si>
  <si>
    <t>на довольствующихся</t>
  </si>
  <si>
    <t>цена, руб</t>
  </si>
  <si>
    <t>сумма, руб</t>
  </si>
  <si>
    <t>Количество порций</t>
  </si>
  <si>
    <t>Выход - вес порций</t>
  </si>
  <si>
    <t>0504202</t>
  </si>
  <si>
    <t>(подпись)</t>
  </si>
  <si>
    <t xml:space="preserve">Структурное подразделение </t>
  </si>
  <si>
    <t xml:space="preserve">    ОКПО</t>
  </si>
  <si>
    <t>Полдник</t>
  </si>
  <si>
    <t>Обед</t>
  </si>
  <si>
    <t>Расход продуктов питания (количество)</t>
  </si>
  <si>
    <t>Повар</t>
  </si>
  <si>
    <t>Кладовщик</t>
  </si>
  <si>
    <t>гр</t>
  </si>
  <si>
    <t>Бухгалтер                    ______________            _______________________</t>
  </si>
  <si>
    <t>Врач (диетсестра)   ______________           ________________________</t>
  </si>
  <si>
    <t xml:space="preserve">                                                                         (подпись)</t>
  </si>
  <si>
    <t xml:space="preserve">              (расшифровка подписи)</t>
  </si>
  <si>
    <t>______________            _______________________</t>
  </si>
  <si>
    <t xml:space="preserve">Ответственный исполнитель  </t>
  </si>
  <si>
    <t>_________________________</t>
  </si>
  <si>
    <t xml:space="preserve">                           (должность)</t>
  </si>
  <si>
    <t xml:space="preserve">                                                 (подпись)</t>
  </si>
  <si>
    <t>Коды категории довольствующихся (группы)</t>
  </si>
  <si>
    <t>суммарных категории</t>
  </si>
  <si>
    <t>По плановой стоимости одного дня</t>
  </si>
  <si>
    <t>Плановая стоимость одного дня, руб</t>
  </si>
  <si>
    <t>численность довольствующихся по плановой стоимости одного дня</t>
  </si>
  <si>
    <t>Плановая стоимост на всех довольствующихся, руб</t>
  </si>
  <si>
    <t>Фактическая стоимость, руб</t>
  </si>
  <si>
    <t>численность персонала</t>
  </si>
  <si>
    <t>Меню-требование на выдачу продуктов питания № ____</t>
  </si>
  <si>
    <t>Форма по ОКУД</t>
  </si>
  <si>
    <t>Дата</t>
  </si>
  <si>
    <t>на одного ребенка</t>
  </si>
  <si>
    <t xml:space="preserve"> </t>
  </si>
  <si>
    <t>нач .классы</t>
  </si>
  <si>
    <t>сахар</t>
  </si>
  <si>
    <t>соль</t>
  </si>
  <si>
    <t>Гимаенва А.С.</t>
  </si>
  <si>
    <t>Рашитова А.Р.</t>
  </si>
  <si>
    <t>лук</t>
  </si>
  <si>
    <t>морковь</t>
  </si>
  <si>
    <t>томатная паста</t>
  </si>
  <si>
    <t>МБОУ СОШ с.</t>
  </si>
  <si>
    <t>масло растит</t>
  </si>
  <si>
    <t>хлеб</t>
  </si>
  <si>
    <t>на " 06 сентября 2023г.</t>
  </si>
  <si>
    <t>06.09</t>
  </si>
  <si>
    <t>Салат из свежей капусты</t>
  </si>
  <si>
    <t>котлеты куриные с овощным подливом</t>
  </si>
  <si>
    <t>макаронные изделия</t>
  </si>
  <si>
    <t>чай с сахаром</t>
  </si>
  <si>
    <t>сыр</t>
  </si>
  <si>
    <t>хлеб пшеничный</t>
  </si>
  <si>
    <t>капуста</t>
  </si>
  <si>
    <t>котлеты из птицы</t>
  </si>
  <si>
    <t>масло сливоч</t>
  </si>
  <si>
    <t>мука</t>
  </si>
  <si>
    <t xml:space="preserve">чай </t>
  </si>
  <si>
    <t>на " 07 сентября 2023г.</t>
  </si>
  <si>
    <t>07.09</t>
  </si>
  <si>
    <t>Запеканка из творога со сгущенкой</t>
  </si>
  <si>
    <t>Борщ с капустой и картофелем</t>
  </si>
  <si>
    <t>чай с молоком</t>
  </si>
  <si>
    <t>Хлеб пшеничный</t>
  </si>
  <si>
    <t>яблоко</t>
  </si>
  <si>
    <t>творог</t>
  </si>
  <si>
    <t>манная крупа</t>
  </si>
  <si>
    <t>яйца</t>
  </si>
  <si>
    <t>сметана</t>
  </si>
  <si>
    <t>масло сливочное</t>
  </si>
  <si>
    <t>молоко сгущеное</t>
  </si>
  <si>
    <t>шт</t>
  </si>
  <si>
    <t>152/20</t>
  </si>
  <si>
    <t>200/8</t>
  </si>
  <si>
    <t>свекла</t>
  </si>
  <si>
    <t>картофель</t>
  </si>
  <si>
    <t>чай</t>
  </si>
  <si>
    <t>молоко</t>
  </si>
  <si>
    <t>Хлеб пшен</t>
  </si>
  <si>
    <t>МБОУ СОШ с.Исаметово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</si>
</sst>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8" x14ac:knownFonts="1"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4"/>
      <name val="Arial Cyr"/>
      <family val="2"/>
      <charset val="204"/>
    </font>
    <font>
      <sz val="14"/>
      <color theme="1"/>
      <name val="Calibri"/>
      <family val="2"/>
      <charset val="204"/>
      <scheme val="minor"/>
    </font>
    <font>
      <sz val="14"/>
      <name val="Arial Cyr"/>
      <charset val="204"/>
    </font>
    <font>
      <sz val="11"/>
      <name val="Arial Cyr"/>
      <family val="2"/>
      <charset val="204"/>
    </font>
    <font>
      <b/>
      <sz val="11"/>
      <name val="Arial Cyr"/>
      <family val="2"/>
      <charset val="204"/>
    </font>
    <font>
      <sz val="12"/>
      <name val="Arial Cyr"/>
      <family val="2"/>
      <charset val="204"/>
    </font>
    <font>
      <sz val="10"/>
      <name val="Arial Cyr"/>
      <family val="2"/>
      <charset val="204"/>
    </font>
    <font>
      <sz val="16"/>
      <name val="Arial Cyr"/>
      <charset val="204"/>
    </font>
    <font>
      <sz val="18"/>
      <name val="Arial Cyr"/>
      <charset val="204"/>
    </font>
    <font>
      <sz val="16"/>
      <name val="Arial Cyr"/>
      <family val="2"/>
      <charset val="204"/>
    </font>
    <font>
      <b/>
      <sz val="18"/>
      <name val="Arial Cyr"/>
      <charset val="204"/>
    </font>
    <font>
      <sz val="14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0"/>
      <name val="Arial Cyr"/>
      <family val="2"/>
      <charset val="204"/>
    </font>
    <font>
      <b/>
      <sz val="14"/>
      <name val="Arial Cyr"/>
      <charset val="204"/>
    </font>
    <font>
      <b/>
      <sz val="16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39">
    <xf numFmtId="0" fontId="0" fillId="0" borderId="0" xfId="0"/>
    <xf numFmtId="0" fontId="1" fillId="0" borderId="0" xfId="2"/>
    <xf numFmtId="0" fontId="5" fillId="0" borderId="0" xfId="2" applyFont="1"/>
    <xf numFmtId="0" fontId="5" fillId="0" borderId="0" xfId="2" applyFont="1" applyFill="1" applyBorder="1" applyAlignment="1">
      <alignment horizontal="center"/>
    </xf>
    <xf numFmtId="0" fontId="6" fillId="0" borderId="0" xfId="2" applyFont="1"/>
    <xf numFmtId="0" fontId="5" fillId="0" borderId="0" xfId="2" applyFont="1" applyAlignment="1">
      <alignment horizontal="right"/>
    </xf>
    <xf numFmtId="49" fontId="5" fillId="0" borderId="1" xfId="2" applyNumberFormat="1" applyFont="1" applyFill="1" applyBorder="1" applyAlignment="1">
      <alignment horizontal="center"/>
    </xf>
    <xf numFmtId="0" fontId="5" fillId="0" borderId="0" xfId="2" applyNumberFormat="1" applyFont="1" applyBorder="1" applyAlignment="1">
      <alignment horizontal="right"/>
    </xf>
    <xf numFmtId="0" fontId="5" fillId="0" borderId="11" xfId="2" applyFont="1" applyBorder="1" applyAlignment="1">
      <alignment horizontal="center" vertical="top"/>
    </xf>
    <xf numFmtId="0" fontId="5" fillId="0" borderId="14" xfId="2" applyFont="1" applyBorder="1" applyAlignment="1">
      <alignment horizontal="center" vertical="top"/>
    </xf>
    <xf numFmtId="49" fontId="5" fillId="0" borderId="5" xfId="2" applyNumberFormat="1" applyFont="1" applyFill="1" applyBorder="1" applyAlignment="1">
      <alignment horizontal="center"/>
    </xf>
    <xf numFmtId="0" fontId="5" fillId="0" borderId="13" xfId="2" applyFont="1" applyFill="1" applyBorder="1" applyAlignment="1">
      <alignment horizontal="center"/>
    </xf>
    <xf numFmtId="49" fontId="5" fillId="0" borderId="6" xfId="2" applyNumberFormat="1" applyFont="1" applyFill="1" applyBorder="1" applyAlignment="1">
      <alignment horizontal="center" vertical="center"/>
    </xf>
    <xf numFmtId="0" fontId="5" fillId="0" borderId="4" xfId="2" applyFont="1" applyFill="1" applyBorder="1" applyAlignment="1">
      <alignment horizontal="center" vertical="center"/>
    </xf>
    <xf numFmtId="0" fontId="0" fillId="0" borderId="0" xfId="0" applyFont="1"/>
    <xf numFmtId="0" fontId="2" fillId="0" borderId="0" xfId="2" applyFont="1"/>
    <xf numFmtId="0" fontId="3" fillId="0" borderId="0" xfId="0" applyFont="1"/>
    <xf numFmtId="0" fontId="2" fillId="0" borderId="14" xfId="2" applyFont="1" applyBorder="1" applyAlignment="1">
      <alignment horizontal="center" vertical="top"/>
    </xf>
    <xf numFmtId="0" fontId="2" fillId="0" borderId="13" xfId="2" applyFont="1" applyFill="1" applyBorder="1" applyAlignment="1">
      <alignment horizontal="center"/>
    </xf>
    <xf numFmtId="0" fontId="2" fillId="0" borderId="4" xfId="2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/>
    </xf>
    <xf numFmtId="0" fontId="5" fillId="0" borderId="11" xfId="2" applyFont="1" applyFill="1" applyBorder="1" applyAlignment="1">
      <alignment horizontal="center"/>
    </xf>
    <xf numFmtId="0" fontId="5" fillId="0" borderId="8" xfId="2" applyFont="1" applyFill="1" applyBorder="1" applyAlignment="1">
      <alignment horizontal="center"/>
    </xf>
    <xf numFmtId="0" fontId="5" fillId="0" borderId="0" xfId="2" applyFont="1" applyBorder="1" applyAlignment="1">
      <alignment horizontal="center" vertical="center" wrapText="1"/>
    </xf>
    <xf numFmtId="49" fontId="5" fillId="0" borderId="11" xfId="2" applyNumberFormat="1" applyFont="1" applyFill="1" applyBorder="1" applyAlignment="1">
      <alignment horizontal="center"/>
    </xf>
    <xf numFmtId="0" fontId="7" fillId="0" borderId="13" xfId="2" applyFont="1" applyFill="1" applyBorder="1" applyAlignment="1">
      <alignment horizontal="center"/>
    </xf>
    <xf numFmtId="0" fontId="5" fillId="0" borderId="15" xfId="2" applyFont="1" applyBorder="1" applyAlignment="1">
      <alignment horizontal="center"/>
    </xf>
    <xf numFmtId="0" fontId="5" fillId="0" borderId="15" xfId="2" applyFont="1" applyFill="1" applyBorder="1" applyAlignment="1">
      <alignment horizontal="center"/>
    </xf>
    <xf numFmtId="49" fontId="5" fillId="0" borderId="8" xfId="2" applyNumberFormat="1" applyFont="1" applyFill="1" applyBorder="1" applyAlignment="1"/>
    <xf numFmtId="49" fontId="5" fillId="0" borderId="18" xfId="2" applyNumberFormat="1" applyFont="1" applyFill="1" applyBorder="1" applyAlignment="1"/>
    <xf numFmtId="0" fontId="5" fillId="0" borderId="0" xfId="2" applyFont="1" applyBorder="1"/>
    <xf numFmtId="0" fontId="5" fillId="0" borderId="1" xfId="2" applyFont="1" applyBorder="1"/>
    <xf numFmtId="0" fontId="5" fillId="0" borderId="7" xfId="2" applyFont="1" applyBorder="1"/>
    <xf numFmtId="0" fontId="5" fillId="0" borderId="15" xfId="2" applyFont="1" applyBorder="1" applyAlignment="1">
      <alignment vertical="center" wrapText="1"/>
    </xf>
    <xf numFmtId="0" fontId="5" fillId="0" borderId="0" xfId="2" applyFont="1" applyBorder="1" applyAlignment="1">
      <alignment vertical="center" wrapText="1"/>
    </xf>
    <xf numFmtId="0" fontId="11" fillId="0" borderId="0" xfId="2" applyFont="1"/>
    <xf numFmtId="0" fontId="11" fillId="0" borderId="0" xfId="2" applyFont="1" applyBorder="1" applyAlignment="1">
      <alignment horizontal="center"/>
    </xf>
    <xf numFmtId="0" fontId="11" fillId="0" borderId="0" xfId="2" applyFont="1" applyFill="1" applyBorder="1" applyAlignment="1">
      <alignment horizontal="center"/>
    </xf>
    <xf numFmtId="49" fontId="6" fillId="0" borderId="0" xfId="2" applyNumberFormat="1" applyFont="1" applyBorder="1" applyAlignment="1">
      <alignment horizontal="center"/>
    </xf>
    <xf numFmtId="0" fontId="11" fillId="0" borderId="0" xfId="2" applyFont="1" applyAlignment="1">
      <alignment horizontal="left" vertical="top"/>
    </xf>
    <xf numFmtId="0" fontId="11" fillId="0" borderId="9" xfId="2" applyFont="1" applyFill="1" applyBorder="1" applyAlignment="1">
      <alignment horizontal="center"/>
    </xf>
    <xf numFmtId="0" fontId="11" fillId="0" borderId="11" xfId="2" applyFont="1" applyFill="1" applyBorder="1" applyAlignment="1">
      <alignment horizontal="center"/>
    </xf>
    <xf numFmtId="0" fontId="13" fillId="0" borderId="0" xfId="0" applyFont="1"/>
    <xf numFmtId="0" fontId="14" fillId="0" borderId="0" xfId="0" applyFont="1"/>
    <xf numFmtId="0" fontId="7" fillId="0" borderId="8" xfId="2" applyFont="1" applyBorder="1" applyAlignment="1"/>
    <xf numFmtId="0" fontId="7" fillId="0" borderId="8" xfId="2" applyFont="1" applyBorder="1" applyAlignment="1">
      <alignment vertical="center"/>
    </xf>
    <xf numFmtId="0" fontId="15" fillId="0" borderId="13" xfId="2" applyFont="1" applyFill="1" applyBorder="1" applyAlignment="1">
      <alignment horizontal="center"/>
    </xf>
    <xf numFmtId="0" fontId="5" fillId="0" borderId="14" xfId="2" applyFont="1" applyFill="1" applyBorder="1" applyAlignment="1">
      <alignment horizontal="center" vertical="center"/>
    </xf>
    <xf numFmtId="0" fontId="9" fillId="0" borderId="11" xfId="2" applyFont="1" applyBorder="1"/>
    <xf numFmtId="2" fontId="5" fillId="0" borderId="11" xfId="2" applyNumberFormat="1" applyFont="1" applyBorder="1" applyAlignment="1">
      <alignment horizontal="center"/>
    </xf>
    <xf numFmtId="2" fontId="5" fillId="0" borderId="11" xfId="2" applyNumberFormat="1" applyFont="1" applyFill="1" applyBorder="1" applyAlignment="1">
      <alignment horizontal="center"/>
    </xf>
    <xf numFmtId="0" fontId="16" fillId="0" borderId="4" xfId="2" applyFont="1" applyFill="1" applyBorder="1" applyAlignment="1">
      <alignment horizontal="center" vertical="center"/>
    </xf>
    <xf numFmtId="49" fontId="11" fillId="0" borderId="11" xfId="2" applyNumberFormat="1" applyFont="1" applyFill="1" applyBorder="1" applyAlignment="1">
      <alignment horizontal="center"/>
    </xf>
    <xf numFmtId="49" fontId="11" fillId="0" borderId="9" xfId="2" applyNumberFormat="1" applyFont="1" applyFill="1" applyBorder="1" applyAlignment="1">
      <alignment horizontal="center"/>
    </xf>
    <xf numFmtId="0" fontId="11" fillId="0" borderId="13" xfId="2" applyFont="1" applyFill="1" applyBorder="1" applyAlignment="1">
      <alignment horizontal="center"/>
    </xf>
    <xf numFmtId="0" fontId="11" fillId="0" borderId="4" xfId="2" applyFont="1" applyFill="1" applyBorder="1" applyAlignment="1">
      <alignment horizontal="center" vertical="center"/>
    </xf>
    <xf numFmtId="0" fontId="4" fillId="0" borderId="0" xfId="2" applyFont="1" applyBorder="1" applyAlignment="1">
      <alignment horizontal="left"/>
    </xf>
    <xf numFmtId="0" fontId="5" fillId="0" borderId="0" xfId="2" applyFont="1" applyAlignment="1">
      <alignment wrapText="1"/>
    </xf>
    <xf numFmtId="49" fontId="5" fillId="2" borderId="11" xfId="2" applyNumberFormat="1" applyFont="1" applyFill="1" applyBorder="1" applyAlignment="1">
      <alignment horizontal="center"/>
    </xf>
    <xf numFmtId="0" fontId="5" fillId="2" borderId="11" xfId="2" applyFont="1" applyFill="1" applyBorder="1" applyAlignment="1">
      <alignment horizontal="center"/>
    </xf>
    <xf numFmtId="0" fontId="11" fillId="2" borderId="9" xfId="2" applyFont="1" applyFill="1" applyBorder="1" applyAlignment="1">
      <alignment horizontal="center"/>
    </xf>
    <xf numFmtId="164" fontId="9" fillId="2" borderId="9" xfId="2" applyNumberFormat="1" applyFont="1" applyFill="1" applyBorder="1" applyAlignment="1">
      <alignment horizontal="center"/>
    </xf>
    <xf numFmtId="0" fontId="5" fillId="2" borderId="9" xfId="2" applyFont="1" applyFill="1" applyBorder="1" applyAlignment="1">
      <alignment horizontal="center"/>
    </xf>
    <xf numFmtId="0" fontId="11" fillId="2" borderId="11" xfId="2" applyFont="1" applyFill="1" applyBorder="1" applyAlignment="1">
      <alignment horizontal="center"/>
    </xf>
    <xf numFmtId="2" fontId="9" fillId="2" borderId="11" xfId="2" applyNumberFormat="1" applyFont="1" applyFill="1" applyBorder="1" applyAlignment="1">
      <alignment horizontal="center"/>
    </xf>
    <xf numFmtId="0" fontId="5" fillId="0" borderId="11" xfId="2" applyFont="1" applyBorder="1" applyAlignment="1">
      <alignment horizontal="center"/>
    </xf>
    <xf numFmtId="0" fontId="5" fillId="0" borderId="1" xfId="2" applyFont="1" applyFill="1" applyBorder="1" applyAlignment="1">
      <alignment horizontal="center"/>
    </xf>
    <xf numFmtId="0" fontId="5" fillId="0" borderId="8" xfId="2" applyFont="1" applyBorder="1" applyAlignment="1">
      <alignment horizontal="center"/>
    </xf>
    <xf numFmtId="0" fontId="11" fillId="0" borderId="1" xfId="2" applyFont="1" applyFill="1" applyBorder="1" applyAlignment="1">
      <alignment horizontal="center"/>
    </xf>
    <xf numFmtId="0" fontId="5" fillId="0" borderId="2" xfId="2" applyFont="1" applyBorder="1" applyAlignment="1">
      <alignment horizontal="center" vertical="top"/>
    </xf>
    <xf numFmtId="49" fontId="11" fillId="0" borderId="11" xfId="2" applyNumberFormat="1" applyFont="1" applyFill="1" applyBorder="1" applyAlignment="1">
      <alignment horizontal="center" wrapText="1"/>
    </xf>
    <xf numFmtId="0" fontId="17" fillId="0" borderId="9" xfId="2" applyFont="1" applyFill="1" applyBorder="1" applyAlignment="1">
      <alignment horizontal="center"/>
    </xf>
    <xf numFmtId="0" fontId="5" fillId="0" borderId="11" xfId="2" applyFont="1" applyBorder="1" applyAlignment="1">
      <alignment horizontal="center"/>
    </xf>
    <xf numFmtId="0" fontId="5" fillId="0" borderId="1" xfId="2" applyFont="1" applyFill="1" applyBorder="1" applyAlignment="1">
      <alignment horizontal="center"/>
    </xf>
    <xf numFmtId="0" fontId="5" fillId="0" borderId="8" xfId="2" applyFont="1" applyBorder="1" applyAlignment="1">
      <alignment horizontal="center"/>
    </xf>
    <xf numFmtId="0" fontId="11" fillId="0" borderId="1" xfId="2" applyFont="1" applyFill="1" applyBorder="1" applyAlignment="1">
      <alignment horizontal="center"/>
    </xf>
    <xf numFmtId="0" fontId="5" fillId="0" borderId="2" xfId="2" applyFont="1" applyBorder="1" applyAlignment="1">
      <alignment horizontal="center" vertical="top"/>
    </xf>
    <xf numFmtId="0" fontId="11" fillId="0" borderId="1" xfId="2" applyFont="1" applyFill="1" applyBorder="1" applyAlignment="1">
      <alignment horizontal="center"/>
    </xf>
    <xf numFmtId="0" fontId="5" fillId="0" borderId="2" xfId="2" applyFont="1" applyBorder="1" applyAlignment="1">
      <alignment horizontal="center" vertical="top"/>
    </xf>
    <xf numFmtId="0" fontId="12" fillId="0" borderId="0" xfId="2" applyFont="1" applyAlignment="1">
      <alignment horizontal="center"/>
    </xf>
    <xf numFmtId="0" fontId="5" fillId="0" borderId="3" xfId="2" applyFont="1" applyBorder="1" applyAlignment="1">
      <alignment horizontal="center" vertical="center" wrapText="1"/>
    </xf>
    <xf numFmtId="0" fontId="5" fillId="0" borderId="2" xfId="2" applyFont="1" applyBorder="1" applyAlignment="1">
      <alignment horizontal="center" vertical="center" wrapText="1"/>
    </xf>
    <xf numFmtId="0" fontId="5" fillId="0" borderId="12" xfId="2" applyFont="1" applyBorder="1" applyAlignment="1">
      <alignment horizontal="center" vertical="center" wrapText="1"/>
    </xf>
    <xf numFmtId="0" fontId="5" fillId="0" borderId="7" xfId="2" applyFont="1" applyBorder="1" applyAlignment="1">
      <alignment horizontal="center" vertical="center" wrapText="1"/>
    </xf>
    <xf numFmtId="0" fontId="5" fillId="0" borderId="1" xfId="2" applyFont="1" applyBorder="1" applyAlignment="1">
      <alignment horizontal="center" vertical="center" wrapText="1"/>
    </xf>
    <xf numFmtId="0" fontId="5" fillId="0" borderId="10" xfId="2" applyFont="1" applyBorder="1" applyAlignment="1">
      <alignment horizontal="center" vertical="center" wrapText="1"/>
    </xf>
    <xf numFmtId="0" fontId="5" fillId="0" borderId="14" xfId="2" applyFont="1" applyBorder="1" applyAlignment="1">
      <alignment horizontal="center" vertical="center" wrapText="1"/>
    </xf>
    <xf numFmtId="0" fontId="5" fillId="0" borderId="17" xfId="2" applyFont="1" applyBorder="1" applyAlignment="1">
      <alignment horizontal="center" vertical="center" wrapText="1"/>
    </xf>
    <xf numFmtId="0" fontId="5" fillId="0" borderId="9" xfId="2" applyFont="1" applyBorder="1" applyAlignment="1">
      <alignment horizontal="center" vertical="center" wrapText="1"/>
    </xf>
    <xf numFmtId="0" fontId="8" fillId="0" borderId="14" xfId="2" applyFont="1" applyBorder="1" applyAlignment="1">
      <alignment horizontal="center" vertical="center" wrapText="1"/>
    </xf>
    <xf numFmtId="0" fontId="8" fillId="0" borderId="17" xfId="2" applyFont="1" applyBorder="1" applyAlignment="1">
      <alignment horizontal="center" vertical="center" wrapText="1"/>
    </xf>
    <xf numFmtId="0" fontId="8" fillId="0" borderId="9" xfId="2" applyFont="1" applyBorder="1" applyAlignment="1">
      <alignment horizontal="center" vertical="center" wrapText="1"/>
    </xf>
    <xf numFmtId="0" fontId="5" fillId="0" borderId="15" xfId="2" applyFont="1" applyBorder="1" applyAlignment="1">
      <alignment horizontal="center" vertical="center" wrapText="1"/>
    </xf>
    <xf numFmtId="0" fontId="5" fillId="0" borderId="11" xfId="2" applyFont="1" applyBorder="1" applyAlignment="1">
      <alignment horizontal="center" vertical="center"/>
    </xf>
    <xf numFmtId="49" fontId="5" fillId="0" borderId="11" xfId="2" applyNumberFormat="1" applyFont="1" applyBorder="1" applyAlignment="1">
      <alignment horizontal="center"/>
    </xf>
    <xf numFmtId="0" fontId="5" fillId="0" borderId="14" xfId="2" applyFont="1" applyBorder="1" applyAlignment="1">
      <alignment horizontal="center" vertical="top" wrapText="1"/>
    </xf>
    <xf numFmtId="0" fontId="5" fillId="0" borderId="17" xfId="2" applyFont="1" applyBorder="1" applyAlignment="1">
      <alignment horizontal="center" vertical="top" wrapText="1"/>
    </xf>
    <xf numFmtId="0" fontId="5" fillId="0" borderId="9" xfId="2" applyFont="1" applyBorder="1" applyAlignment="1">
      <alignment horizontal="center" vertical="top" wrapText="1"/>
    </xf>
    <xf numFmtId="0" fontId="5" fillId="0" borderId="3" xfId="2" applyFont="1" applyBorder="1" applyAlignment="1">
      <alignment horizontal="center" vertical="top" wrapText="1"/>
    </xf>
    <xf numFmtId="0" fontId="5" fillId="0" borderId="12" xfId="2" applyFont="1" applyBorder="1" applyAlignment="1">
      <alignment horizontal="center" vertical="top" wrapText="1"/>
    </xf>
    <xf numFmtId="0" fontId="5" fillId="0" borderId="15" xfId="2" applyFont="1" applyBorder="1" applyAlignment="1">
      <alignment horizontal="center" vertical="top" wrapText="1"/>
    </xf>
    <xf numFmtId="0" fontId="5" fillId="0" borderId="16" xfId="2" applyFont="1" applyBorder="1" applyAlignment="1">
      <alignment horizontal="center" vertical="top" wrapText="1"/>
    </xf>
    <xf numFmtId="0" fontId="5" fillId="0" borderId="7" xfId="2" applyFont="1" applyBorder="1" applyAlignment="1">
      <alignment horizontal="center" vertical="top" wrapText="1"/>
    </xf>
    <xf numFmtId="0" fontId="5" fillId="0" borderId="10" xfId="2" applyFont="1" applyBorder="1" applyAlignment="1">
      <alignment horizontal="center" vertical="top" wrapText="1"/>
    </xf>
    <xf numFmtId="0" fontId="12" fillId="0" borderId="0" xfId="2" applyFont="1" applyBorder="1" applyAlignment="1">
      <alignment horizontal="center" vertical="center" wrapText="1"/>
    </xf>
    <xf numFmtId="0" fontId="5" fillId="0" borderId="8" xfId="2" applyFont="1" applyBorder="1" applyAlignment="1">
      <alignment horizontal="center"/>
    </xf>
    <xf numFmtId="0" fontId="5" fillId="0" borderId="18" xfId="2" applyFont="1" applyBorder="1" applyAlignment="1">
      <alignment horizontal="center"/>
    </xf>
    <xf numFmtId="0" fontId="10" fillId="0" borderId="1" xfId="2" applyFont="1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49" fontId="5" fillId="0" borderId="8" xfId="2" applyNumberFormat="1" applyFont="1" applyFill="1" applyBorder="1" applyAlignment="1">
      <alignment horizontal="center"/>
    </xf>
    <xf numFmtId="49" fontId="5" fillId="0" borderId="18" xfId="2" applyNumberFormat="1" applyFont="1" applyFill="1" applyBorder="1" applyAlignment="1">
      <alignment horizontal="center"/>
    </xf>
    <xf numFmtId="0" fontId="4" fillId="0" borderId="1" xfId="2" applyFont="1" applyFill="1" applyBorder="1" applyAlignment="1">
      <alignment horizontal="center"/>
    </xf>
    <xf numFmtId="0" fontId="5" fillId="0" borderId="1" xfId="2" applyFont="1" applyFill="1" applyBorder="1" applyAlignment="1">
      <alignment horizontal="center"/>
    </xf>
    <xf numFmtId="0" fontId="2" fillId="0" borderId="1" xfId="2" applyFont="1" applyFill="1" applyBorder="1" applyAlignment="1">
      <alignment horizontal="center"/>
    </xf>
    <xf numFmtId="0" fontId="5" fillId="0" borderId="11" xfId="2" applyFont="1" applyBorder="1" applyAlignment="1">
      <alignment horizontal="center"/>
    </xf>
    <xf numFmtId="0" fontId="5" fillId="0" borderId="11" xfId="2" applyFont="1" applyBorder="1" applyAlignment="1">
      <alignment horizontal="center" vertical="center" wrapText="1"/>
    </xf>
    <xf numFmtId="0" fontId="5" fillId="0" borderId="9" xfId="2" applyFont="1" applyBorder="1" applyAlignment="1">
      <alignment horizontal="center"/>
    </xf>
    <xf numFmtId="0" fontId="5" fillId="0" borderId="14" xfId="2" applyFont="1" applyBorder="1" applyAlignment="1">
      <alignment horizontal="center"/>
    </xf>
    <xf numFmtId="0" fontId="5" fillId="0" borderId="3" xfId="2" applyFont="1" applyBorder="1" applyAlignment="1">
      <alignment wrapText="1"/>
    </xf>
    <xf numFmtId="0" fontId="0" fillId="0" borderId="12" xfId="0" applyFont="1" applyBorder="1" applyAlignment="1">
      <alignment wrapText="1"/>
    </xf>
    <xf numFmtId="0" fontId="0" fillId="0" borderId="7" xfId="0" applyFont="1" applyBorder="1" applyAlignment="1">
      <alignment wrapText="1"/>
    </xf>
    <xf numFmtId="0" fontId="0" fillId="0" borderId="10" xfId="0" applyFont="1" applyBorder="1" applyAlignment="1">
      <alignment wrapText="1"/>
    </xf>
    <xf numFmtId="0" fontId="5" fillId="0" borderId="11" xfId="2" applyFont="1" applyBorder="1" applyAlignment="1">
      <alignment wrapText="1"/>
    </xf>
    <xf numFmtId="0" fontId="5" fillId="0" borderId="3" xfId="2" applyFont="1" applyBorder="1" applyAlignment="1">
      <alignment horizontal="center" vertical="center"/>
    </xf>
    <xf numFmtId="0" fontId="5" fillId="0" borderId="2" xfId="2" applyFont="1" applyBorder="1" applyAlignment="1">
      <alignment horizontal="center" vertical="center"/>
    </xf>
    <xf numFmtId="0" fontId="5" fillId="0" borderId="12" xfId="2" applyFont="1" applyBorder="1" applyAlignment="1">
      <alignment horizontal="center" vertical="center"/>
    </xf>
    <xf numFmtId="0" fontId="5" fillId="0" borderId="7" xfId="2" applyFont="1" applyBorder="1" applyAlignment="1">
      <alignment horizontal="center" vertical="center"/>
    </xf>
    <xf numFmtId="0" fontId="5" fillId="0" borderId="10" xfId="2" applyFont="1" applyBorder="1" applyAlignment="1">
      <alignment horizontal="center" vertical="center"/>
    </xf>
    <xf numFmtId="0" fontId="5" fillId="0" borderId="11" xfId="2" applyFont="1" applyBorder="1" applyAlignment="1">
      <alignment horizontal="center" wrapText="1"/>
    </xf>
    <xf numFmtId="0" fontId="11" fillId="0" borderId="14" xfId="2" applyFont="1" applyFill="1" applyBorder="1" applyAlignment="1">
      <alignment horizontal="center" vertical="center" textRotation="90" wrapText="1"/>
    </xf>
    <xf numFmtId="0" fontId="11" fillId="0" borderId="17" xfId="2" applyFont="1" applyFill="1" applyBorder="1" applyAlignment="1">
      <alignment horizontal="center" vertical="center" textRotation="90" wrapText="1"/>
    </xf>
    <xf numFmtId="0" fontId="11" fillId="0" borderId="9" xfId="2" applyFont="1" applyFill="1" applyBorder="1" applyAlignment="1">
      <alignment horizontal="center" vertical="center" textRotation="90" wrapText="1"/>
    </xf>
    <xf numFmtId="0" fontId="11" fillId="0" borderId="11" xfId="2" applyFont="1" applyFill="1" applyBorder="1" applyAlignment="1">
      <alignment horizontal="center" vertical="center" textRotation="90" wrapText="1"/>
    </xf>
    <xf numFmtId="0" fontId="7" fillId="0" borderId="11" xfId="2" applyFont="1" applyFill="1" applyBorder="1" applyAlignment="1">
      <alignment horizontal="center" vertical="center" textRotation="90" wrapText="1"/>
    </xf>
    <xf numFmtId="0" fontId="4" fillId="0" borderId="11" xfId="2" applyFont="1" applyBorder="1" applyAlignment="1">
      <alignment horizontal="center" wrapText="1"/>
    </xf>
    <xf numFmtId="0" fontId="2" fillId="0" borderId="11" xfId="2" applyFont="1" applyBorder="1" applyAlignment="1">
      <alignment vertical="center" wrapText="1"/>
    </xf>
    <xf numFmtId="0" fontId="4" fillId="0" borderId="11" xfId="2" applyFont="1" applyBorder="1" applyAlignment="1">
      <alignment vertical="center" wrapText="1"/>
    </xf>
    <xf numFmtId="0" fontId="5" fillId="0" borderId="11" xfId="2" applyFont="1" applyFill="1" applyBorder="1" applyAlignment="1">
      <alignment horizontal="center" vertical="center" textRotation="90" wrapText="1"/>
    </xf>
    <xf numFmtId="0" fontId="4" fillId="0" borderId="11" xfId="2" applyFont="1" applyBorder="1" applyAlignment="1">
      <alignment horizontal="left" wrapText="1" indent="1"/>
    </xf>
  </cellXfs>
  <cellStyles count="3">
    <cellStyle name="Обычный" xfId="0" builtinId="0"/>
    <cellStyle name="Обычный 2" xfId="1"/>
    <cellStyle name="Обычный_Лист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Y54"/>
  <sheetViews>
    <sheetView showZeros="0" view="pageBreakPreview" topLeftCell="A7" zoomScale="50" zoomScaleSheetLayoutView="50" workbookViewId="0">
      <selection activeCell="V29" sqref="V29:V47"/>
    </sheetView>
  </sheetViews>
  <sheetFormatPr defaultRowHeight="18.75" x14ac:dyDescent="0.3"/>
  <cols>
    <col min="1" max="1" width="33.140625" style="14" customWidth="1"/>
    <col min="2" max="2" width="11.85546875" style="14" customWidth="1"/>
    <col min="3" max="3" width="9.140625" style="14"/>
    <col min="4" max="21" width="12.7109375" style="14" customWidth="1"/>
    <col min="22" max="22" width="12.85546875" style="16" customWidth="1"/>
    <col min="23" max="23" width="10.85546875" style="14" bestFit="1" customWidth="1"/>
    <col min="24" max="24" width="15.140625" style="14" customWidth="1"/>
  </cols>
  <sheetData>
    <row r="3" spans="1:25" ht="18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15"/>
      <c r="W3" s="2"/>
      <c r="X3" s="2"/>
      <c r="Y3" s="1"/>
    </row>
    <row r="4" spans="1:25" ht="20.25" x14ac:dyDescent="0.3">
      <c r="A4" s="35" t="s">
        <v>0</v>
      </c>
      <c r="B4" s="35"/>
      <c r="C4" s="35"/>
      <c r="D4" s="35"/>
      <c r="E4" s="35"/>
      <c r="F4" s="35"/>
      <c r="G4" s="35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3"/>
      <c r="V4" s="20"/>
      <c r="W4" s="3"/>
      <c r="X4" s="3"/>
      <c r="Y4" s="1"/>
    </row>
    <row r="5" spans="1:25" ht="20.25" x14ac:dyDescent="0.3">
      <c r="A5" s="35" t="s">
        <v>1</v>
      </c>
      <c r="B5" s="75"/>
      <c r="C5" s="77"/>
      <c r="D5" s="77"/>
      <c r="E5" s="77"/>
      <c r="F5" s="77"/>
      <c r="G5" s="77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15"/>
      <c r="W5" s="2"/>
      <c r="X5" s="2"/>
      <c r="Y5" s="1"/>
    </row>
    <row r="6" spans="1:25" ht="23.25" x14ac:dyDescent="0.35">
      <c r="A6" s="39" t="s">
        <v>2</v>
      </c>
      <c r="B6" s="76" t="s">
        <v>22</v>
      </c>
      <c r="C6" s="78" t="s">
        <v>3</v>
      </c>
      <c r="D6" s="78"/>
      <c r="E6" s="78"/>
      <c r="F6" s="78"/>
      <c r="G6" s="78"/>
      <c r="H6" s="2"/>
      <c r="I6" s="2"/>
      <c r="J6" s="2"/>
      <c r="K6" s="2"/>
      <c r="L6" s="79" t="s">
        <v>48</v>
      </c>
      <c r="M6" s="79"/>
      <c r="N6" s="79"/>
      <c r="O6" s="79"/>
      <c r="P6" s="79"/>
      <c r="Q6" s="79"/>
      <c r="R6" s="79"/>
      <c r="S6" s="79"/>
      <c r="T6" s="4"/>
      <c r="U6" s="38"/>
      <c r="V6" s="15"/>
      <c r="W6" s="2"/>
      <c r="X6" s="2"/>
      <c r="Y6" s="1"/>
    </row>
    <row r="7" spans="1:25" ht="18" x14ac:dyDescent="0.25">
      <c r="A7" s="5"/>
      <c r="B7" s="6" t="s">
        <v>78</v>
      </c>
      <c r="C7" s="5">
        <v>2023</v>
      </c>
      <c r="D7" s="2" t="s">
        <v>4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15"/>
      <c r="W7" s="2"/>
      <c r="X7" s="2"/>
      <c r="Y7" s="1"/>
    </row>
    <row r="8" spans="1:25" ht="18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15"/>
      <c r="W8" s="2"/>
      <c r="X8" s="2"/>
      <c r="Y8" s="1"/>
    </row>
    <row r="9" spans="1:25" ht="15" customHeight="1" x14ac:dyDescent="0.25">
      <c r="A9" s="80" t="s">
        <v>40</v>
      </c>
      <c r="B9" s="81"/>
      <c r="C9" s="82"/>
      <c r="D9" s="86" t="s">
        <v>43</v>
      </c>
      <c r="E9" s="89" t="s">
        <v>44</v>
      </c>
      <c r="F9" s="86" t="s">
        <v>45</v>
      </c>
      <c r="G9" s="86" t="s">
        <v>46</v>
      </c>
      <c r="H9" s="80" t="s">
        <v>47</v>
      </c>
      <c r="I9" s="33"/>
      <c r="J9" s="34"/>
      <c r="K9" s="34"/>
      <c r="L9" s="34"/>
      <c r="M9" s="23"/>
      <c r="N9" s="23"/>
      <c r="O9" s="23"/>
      <c r="P9" s="2"/>
      <c r="Q9" s="2"/>
      <c r="S9" s="2"/>
      <c r="T9" s="2"/>
      <c r="U9" s="2"/>
      <c r="V9" s="93" t="s">
        <v>5</v>
      </c>
      <c r="W9" s="93"/>
      <c r="X9" s="93"/>
      <c r="Y9" s="1"/>
    </row>
    <row r="10" spans="1:25" ht="15" x14ac:dyDescent="0.25">
      <c r="A10" s="83"/>
      <c r="B10" s="84"/>
      <c r="C10" s="85"/>
      <c r="D10" s="87"/>
      <c r="E10" s="90"/>
      <c r="F10" s="87"/>
      <c r="G10" s="87"/>
      <c r="H10" s="92"/>
      <c r="I10" s="33"/>
      <c r="J10" s="34"/>
      <c r="K10" s="34"/>
      <c r="L10" s="34"/>
      <c r="M10" s="23"/>
      <c r="N10" s="23"/>
      <c r="O10" s="23"/>
      <c r="P10" s="2"/>
      <c r="Q10" s="2"/>
      <c r="R10" s="2"/>
      <c r="S10" s="2"/>
      <c r="T10" s="2" t="s">
        <v>49</v>
      </c>
      <c r="U10" s="2"/>
      <c r="V10" s="94" t="s">
        <v>21</v>
      </c>
      <c r="W10" s="94"/>
      <c r="X10" s="94"/>
      <c r="Y10" s="1"/>
    </row>
    <row r="11" spans="1:25" ht="15" customHeight="1" x14ac:dyDescent="0.25">
      <c r="A11" s="95" t="s">
        <v>41</v>
      </c>
      <c r="B11" s="98" t="s">
        <v>42</v>
      </c>
      <c r="C11" s="99"/>
      <c r="D11" s="87"/>
      <c r="E11" s="90"/>
      <c r="F11" s="87"/>
      <c r="G11" s="87"/>
      <c r="H11" s="92"/>
      <c r="I11" s="33"/>
      <c r="J11" s="34"/>
      <c r="K11" s="34"/>
      <c r="L11" s="34"/>
      <c r="M11" s="23"/>
      <c r="N11" s="23"/>
      <c r="O11" s="23"/>
      <c r="P11" s="2"/>
      <c r="Q11" s="2"/>
      <c r="R11" s="2"/>
      <c r="S11" s="2"/>
      <c r="T11" s="30"/>
      <c r="U11" s="2"/>
      <c r="V11" s="94"/>
      <c r="W11" s="94"/>
      <c r="X11" s="94"/>
      <c r="Y11" s="1"/>
    </row>
    <row r="12" spans="1:25" ht="27.75" customHeight="1" x14ac:dyDescent="0.25">
      <c r="A12" s="96"/>
      <c r="B12" s="100"/>
      <c r="C12" s="101"/>
      <c r="D12" s="87"/>
      <c r="E12" s="90"/>
      <c r="F12" s="87"/>
      <c r="G12" s="87"/>
      <c r="H12" s="92"/>
      <c r="I12" s="33"/>
      <c r="J12" s="34"/>
      <c r="K12" s="104" t="s">
        <v>77</v>
      </c>
      <c r="L12" s="104"/>
      <c r="M12" s="104"/>
      <c r="N12" s="104"/>
      <c r="O12" s="104"/>
      <c r="P12" s="104"/>
      <c r="Q12" s="2"/>
      <c r="R12" s="2"/>
      <c r="S12" s="7"/>
      <c r="T12" s="30"/>
      <c r="U12" s="2" t="s">
        <v>50</v>
      </c>
      <c r="V12" s="94"/>
      <c r="W12" s="94"/>
      <c r="X12" s="94"/>
      <c r="Y12" s="1"/>
    </row>
    <row r="13" spans="1:25" ht="22.5" customHeight="1" x14ac:dyDescent="0.25">
      <c r="A13" s="97"/>
      <c r="B13" s="102"/>
      <c r="C13" s="103"/>
      <c r="D13" s="88"/>
      <c r="E13" s="91"/>
      <c r="F13" s="88"/>
      <c r="G13" s="88"/>
      <c r="H13" s="83"/>
      <c r="I13" s="33"/>
      <c r="J13" s="34"/>
      <c r="K13" s="34"/>
      <c r="L13" s="34"/>
      <c r="M13" s="23"/>
      <c r="N13" s="23"/>
      <c r="O13" s="23"/>
      <c r="P13" s="2"/>
      <c r="Q13" s="2"/>
      <c r="R13" s="2"/>
      <c r="S13" s="2"/>
      <c r="T13" s="30"/>
      <c r="U13" s="2"/>
      <c r="V13" s="94"/>
      <c r="W13" s="94"/>
      <c r="X13" s="94"/>
      <c r="Y13" s="1"/>
    </row>
    <row r="14" spans="1:25" ht="23.25" x14ac:dyDescent="0.3">
      <c r="A14" s="72"/>
      <c r="B14" s="105"/>
      <c r="C14" s="106"/>
      <c r="D14" s="72"/>
      <c r="E14" s="72">
        <v>1</v>
      </c>
      <c r="F14" s="72"/>
      <c r="G14" s="49"/>
      <c r="H14" s="74"/>
      <c r="I14" s="26"/>
      <c r="J14" s="35" t="s">
        <v>6</v>
      </c>
      <c r="K14" s="35"/>
      <c r="L14" s="35"/>
      <c r="M14" s="36"/>
      <c r="N14" s="107" t="s">
        <v>61</v>
      </c>
      <c r="O14" s="108"/>
      <c r="P14" s="108"/>
      <c r="Q14" s="108"/>
      <c r="R14" s="108"/>
      <c r="S14" s="31"/>
      <c r="T14" s="56"/>
      <c r="U14" s="2" t="s">
        <v>24</v>
      </c>
      <c r="V14" s="94"/>
      <c r="W14" s="94"/>
      <c r="X14" s="94"/>
      <c r="Y14" s="1"/>
    </row>
    <row r="15" spans="1:25" ht="20.25" x14ac:dyDescent="0.3">
      <c r="A15" s="24"/>
      <c r="B15" s="109" t="s">
        <v>52</v>
      </c>
      <c r="C15" s="110"/>
      <c r="D15" s="24"/>
      <c r="E15" s="21"/>
      <c r="F15" s="21"/>
      <c r="G15" s="50"/>
      <c r="H15" s="22"/>
      <c r="I15" s="27"/>
      <c r="J15" s="35"/>
      <c r="K15" s="35"/>
      <c r="L15" s="35"/>
      <c r="M15" s="37"/>
      <c r="N15" s="3"/>
      <c r="O15" s="3"/>
      <c r="P15" s="2"/>
      <c r="Q15" s="2"/>
      <c r="R15" s="2"/>
      <c r="S15" s="2"/>
      <c r="T15" s="2"/>
      <c r="U15" s="2"/>
      <c r="V15" s="94"/>
      <c r="W15" s="94"/>
      <c r="X15" s="94"/>
      <c r="Y15" s="1"/>
    </row>
    <row r="16" spans="1:25" ht="20.25" x14ac:dyDescent="0.3">
      <c r="A16" s="24"/>
      <c r="B16" s="109"/>
      <c r="C16" s="110"/>
      <c r="D16" s="24"/>
      <c r="E16" s="21"/>
      <c r="F16" s="21"/>
      <c r="G16" s="21"/>
      <c r="H16" s="22"/>
      <c r="I16" s="27"/>
      <c r="J16" s="35" t="s">
        <v>23</v>
      </c>
      <c r="K16" s="35"/>
      <c r="L16" s="35"/>
      <c r="M16" s="37"/>
      <c r="N16" s="111" t="s">
        <v>53</v>
      </c>
      <c r="O16" s="112"/>
      <c r="P16" s="112"/>
      <c r="Q16" s="112"/>
      <c r="R16" s="112"/>
      <c r="S16" s="112"/>
      <c r="T16" s="57"/>
      <c r="U16" s="2"/>
      <c r="V16" s="94"/>
      <c r="W16" s="94"/>
      <c r="X16" s="94"/>
      <c r="Y16" s="1"/>
    </row>
    <row r="17" spans="1:25" ht="20.25" x14ac:dyDescent="0.3">
      <c r="A17" s="24"/>
      <c r="B17" s="28"/>
      <c r="C17" s="29"/>
      <c r="D17" s="24"/>
      <c r="E17" s="21"/>
      <c r="F17" s="21"/>
      <c r="G17" s="21"/>
      <c r="H17" s="22"/>
      <c r="I17" s="27"/>
      <c r="J17" s="35"/>
      <c r="K17" s="35"/>
      <c r="L17" s="35"/>
      <c r="M17" s="37"/>
      <c r="N17" s="3"/>
      <c r="O17" s="3"/>
      <c r="P17" s="2"/>
      <c r="Q17" s="2"/>
      <c r="R17" s="2"/>
      <c r="S17" s="2"/>
      <c r="T17" s="2"/>
      <c r="U17" s="2"/>
      <c r="V17" s="94"/>
      <c r="W17" s="94"/>
      <c r="X17" s="94"/>
      <c r="Y17" s="1"/>
    </row>
    <row r="18" spans="1:25" ht="20.25" x14ac:dyDescent="0.3">
      <c r="A18" s="24"/>
      <c r="B18" s="109"/>
      <c r="C18" s="110"/>
      <c r="D18" s="24"/>
      <c r="E18" s="21"/>
      <c r="F18" s="21"/>
      <c r="G18" s="21"/>
      <c r="H18" s="22"/>
      <c r="I18" s="27"/>
      <c r="J18" s="35" t="s">
        <v>7</v>
      </c>
      <c r="K18" s="35"/>
      <c r="L18" s="35"/>
      <c r="M18" s="37"/>
      <c r="N18" s="113"/>
      <c r="O18" s="113"/>
      <c r="P18" s="113"/>
      <c r="Q18" s="113"/>
      <c r="R18" s="113"/>
      <c r="S18" s="113"/>
      <c r="T18" s="57"/>
      <c r="U18" s="2"/>
      <c r="V18" s="94"/>
      <c r="W18" s="94"/>
      <c r="X18" s="94"/>
      <c r="Y18" s="1"/>
    </row>
    <row r="19" spans="1:25" ht="18" x14ac:dyDescent="0.25">
      <c r="A19" s="2"/>
      <c r="B19" s="2"/>
      <c r="C19" s="2"/>
      <c r="D19" s="2"/>
      <c r="E19" s="2"/>
      <c r="F19" s="2"/>
      <c r="G19" s="2"/>
      <c r="H19" s="2"/>
      <c r="I19" s="32"/>
      <c r="J19" s="31"/>
      <c r="K19" s="73"/>
      <c r="L19" s="73"/>
      <c r="M19" s="73"/>
      <c r="N19" s="73"/>
      <c r="O19" s="73"/>
      <c r="P19" s="2"/>
      <c r="Q19" s="2"/>
      <c r="R19" s="2"/>
      <c r="S19" s="2"/>
      <c r="T19" s="2"/>
      <c r="U19" s="2"/>
      <c r="V19" s="15"/>
      <c r="W19" s="2"/>
      <c r="X19" s="2"/>
      <c r="Y19" s="1"/>
    </row>
    <row r="20" spans="1:25" ht="27.75" customHeight="1" x14ac:dyDescent="0.25">
      <c r="A20" s="114" t="s">
        <v>8</v>
      </c>
      <c r="B20" s="114"/>
      <c r="C20" s="115" t="s">
        <v>9</v>
      </c>
      <c r="D20" s="114" t="s">
        <v>10</v>
      </c>
      <c r="E20" s="114"/>
      <c r="F20" s="114"/>
      <c r="G20" s="114"/>
      <c r="H20" s="114"/>
      <c r="I20" s="116"/>
      <c r="J20" s="116"/>
      <c r="K20" s="116"/>
      <c r="L20" s="116"/>
      <c r="M20" s="116"/>
      <c r="N20" s="116"/>
      <c r="O20" s="116"/>
      <c r="P20" s="114"/>
      <c r="Q20" s="117"/>
      <c r="R20" s="117"/>
      <c r="S20" s="114"/>
      <c r="T20" s="114"/>
      <c r="U20" s="114"/>
      <c r="V20" s="118" t="s">
        <v>27</v>
      </c>
      <c r="W20" s="119"/>
      <c r="X20" s="122" t="s">
        <v>11</v>
      </c>
      <c r="Y20" s="1"/>
    </row>
    <row r="21" spans="1:25" ht="15" x14ac:dyDescent="0.25">
      <c r="A21" s="93" t="s">
        <v>12</v>
      </c>
      <c r="B21" s="93" t="s">
        <v>13</v>
      </c>
      <c r="C21" s="115"/>
      <c r="D21" s="93" t="s">
        <v>14</v>
      </c>
      <c r="E21" s="93"/>
      <c r="F21" s="93"/>
      <c r="G21" s="93"/>
      <c r="H21" s="93"/>
      <c r="I21" s="93"/>
      <c r="J21" s="93"/>
      <c r="K21" s="93"/>
      <c r="L21" s="123" t="s">
        <v>26</v>
      </c>
      <c r="M21" s="124"/>
      <c r="N21" s="124"/>
      <c r="O21" s="124"/>
      <c r="P21" s="124"/>
      <c r="Q21" s="124"/>
      <c r="R21" s="125"/>
      <c r="S21" s="124" t="s">
        <v>25</v>
      </c>
      <c r="T21" s="115"/>
      <c r="U21" s="115"/>
      <c r="V21" s="120"/>
      <c r="W21" s="121"/>
      <c r="X21" s="122"/>
      <c r="Y21" s="1"/>
    </row>
    <row r="22" spans="1:25" ht="26.25" customHeight="1" x14ac:dyDescent="0.25">
      <c r="A22" s="93"/>
      <c r="B22" s="93"/>
      <c r="C22" s="115"/>
      <c r="D22" s="93"/>
      <c r="E22" s="93"/>
      <c r="F22" s="93"/>
      <c r="G22" s="93"/>
      <c r="H22" s="93"/>
      <c r="I22" s="93"/>
      <c r="J22" s="93"/>
      <c r="K22" s="93"/>
      <c r="L22" s="126"/>
      <c r="M22" s="108"/>
      <c r="N22" s="108"/>
      <c r="O22" s="108"/>
      <c r="P22" s="108"/>
      <c r="Q22" s="108"/>
      <c r="R22" s="127"/>
      <c r="S22" s="108"/>
      <c r="T22" s="115"/>
      <c r="U22" s="115"/>
      <c r="V22" s="128" t="s">
        <v>15</v>
      </c>
      <c r="W22" s="128"/>
      <c r="X22" s="128"/>
      <c r="Y22" s="1"/>
    </row>
    <row r="23" spans="1:25" ht="15" customHeight="1" x14ac:dyDescent="0.25">
      <c r="A23" s="93"/>
      <c r="B23" s="93"/>
      <c r="C23" s="115"/>
      <c r="D23" s="129" t="s">
        <v>79</v>
      </c>
      <c r="E23" s="129" t="s">
        <v>80</v>
      </c>
      <c r="F23" s="129" t="s">
        <v>81</v>
      </c>
      <c r="G23" s="129" t="s">
        <v>82</v>
      </c>
      <c r="H23" s="129" t="s">
        <v>83</v>
      </c>
      <c r="I23" s="129"/>
      <c r="J23" s="132"/>
      <c r="K23" s="133"/>
      <c r="L23" s="129"/>
      <c r="M23" s="129"/>
      <c r="N23" s="129"/>
      <c r="O23" s="129"/>
      <c r="P23" s="129"/>
      <c r="Q23" s="129"/>
      <c r="R23" s="131"/>
      <c r="S23" s="137"/>
      <c r="T23" s="137"/>
      <c r="U23" s="137" t="s">
        <v>51</v>
      </c>
      <c r="V23" s="138" t="s">
        <v>16</v>
      </c>
      <c r="W23" s="134" t="s">
        <v>17</v>
      </c>
      <c r="X23" s="134" t="s">
        <v>18</v>
      </c>
      <c r="Y23" s="1"/>
    </row>
    <row r="24" spans="1:25" ht="15" x14ac:dyDescent="0.25">
      <c r="A24" s="93"/>
      <c r="B24" s="93"/>
      <c r="C24" s="115"/>
      <c r="D24" s="130"/>
      <c r="E24" s="130"/>
      <c r="F24" s="130"/>
      <c r="G24" s="130"/>
      <c r="H24" s="130"/>
      <c r="I24" s="130"/>
      <c r="J24" s="132"/>
      <c r="K24" s="133"/>
      <c r="L24" s="130"/>
      <c r="M24" s="130"/>
      <c r="N24" s="130"/>
      <c r="O24" s="130"/>
      <c r="P24" s="130"/>
      <c r="Q24" s="130"/>
      <c r="R24" s="132"/>
      <c r="S24" s="137"/>
      <c r="T24" s="137"/>
      <c r="U24" s="137"/>
      <c r="V24" s="138"/>
      <c r="W24" s="134"/>
      <c r="X24" s="134"/>
      <c r="Y24" s="1"/>
    </row>
    <row r="25" spans="1:25" ht="89.25" customHeight="1" x14ac:dyDescent="0.25">
      <c r="A25" s="93"/>
      <c r="B25" s="93"/>
      <c r="C25" s="115"/>
      <c r="D25" s="131"/>
      <c r="E25" s="131"/>
      <c r="F25" s="131"/>
      <c r="G25" s="131"/>
      <c r="H25" s="131"/>
      <c r="I25" s="131"/>
      <c r="J25" s="132"/>
      <c r="K25" s="133"/>
      <c r="L25" s="131"/>
      <c r="M25" s="131"/>
      <c r="N25" s="131"/>
      <c r="O25" s="131"/>
      <c r="P25" s="131"/>
      <c r="Q25" s="131"/>
      <c r="R25" s="132"/>
      <c r="S25" s="137"/>
      <c r="T25" s="137"/>
      <c r="U25" s="137"/>
      <c r="V25" s="138"/>
      <c r="W25" s="134"/>
      <c r="X25" s="134"/>
      <c r="Y25" s="1"/>
    </row>
    <row r="26" spans="1:25" ht="15.75" thickBot="1" x14ac:dyDescent="0.3">
      <c r="A26" s="8">
        <v>1</v>
      </c>
      <c r="B26" s="8">
        <v>2</v>
      </c>
      <c r="C26" s="8">
        <v>3</v>
      </c>
      <c r="D26" s="8">
        <v>4</v>
      </c>
      <c r="E26" s="8">
        <v>5</v>
      </c>
      <c r="F26" s="8">
        <v>6</v>
      </c>
      <c r="G26" s="8">
        <v>7</v>
      </c>
      <c r="H26" s="8">
        <v>8</v>
      </c>
      <c r="I26" s="8">
        <v>9</v>
      </c>
      <c r="J26" s="8">
        <v>10</v>
      </c>
      <c r="K26" s="8">
        <v>11</v>
      </c>
      <c r="L26" s="8">
        <v>12</v>
      </c>
      <c r="M26" s="8">
        <v>13</v>
      </c>
      <c r="N26" s="8">
        <v>14</v>
      </c>
      <c r="O26" s="8">
        <v>15</v>
      </c>
      <c r="P26" s="8">
        <v>16</v>
      </c>
      <c r="Q26" s="8">
        <v>17</v>
      </c>
      <c r="R26" s="8">
        <v>18</v>
      </c>
      <c r="S26" s="8">
        <v>19</v>
      </c>
      <c r="T26" s="8">
        <v>20</v>
      </c>
      <c r="U26" s="8">
        <v>21</v>
      </c>
      <c r="V26" s="8">
        <v>22</v>
      </c>
      <c r="W26" s="8">
        <v>23</v>
      </c>
      <c r="X26" s="8">
        <v>24</v>
      </c>
      <c r="Y26" s="1"/>
    </row>
    <row r="27" spans="1:25" ht="24" customHeight="1" x14ac:dyDescent="0.3">
      <c r="A27" s="44" t="s">
        <v>19</v>
      </c>
      <c r="B27" s="10"/>
      <c r="C27" s="11"/>
      <c r="D27" s="18" t="s">
        <v>91</v>
      </c>
      <c r="E27" s="18" t="s">
        <v>92</v>
      </c>
      <c r="F27" s="18">
        <v>200</v>
      </c>
      <c r="G27" s="18">
        <v>30</v>
      </c>
      <c r="H27" s="18">
        <v>100</v>
      </c>
      <c r="I27" s="18"/>
      <c r="J27" s="18"/>
      <c r="K27" s="18"/>
      <c r="L27" s="18"/>
      <c r="M27" s="18"/>
      <c r="N27" s="18"/>
      <c r="O27" s="18"/>
      <c r="P27" s="18"/>
      <c r="Q27" s="18"/>
      <c r="R27" s="54"/>
      <c r="S27" s="11"/>
      <c r="T27" s="11"/>
      <c r="U27" s="11"/>
      <c r="V27" s="46">
        <f>G27</f>
        <v>30</v>
      </c>
      <c r="W27" s="25"/>
      <c r="X27" s="11"/>
      <c r="Y27" s="1"/>
    </row>
    <row r="28" spans="1:25" ht="26.25" customHeight="1" thickBot="1" x14ac:dyDescent="0.3">
      <c r="A28" s="45" t="s">
        <v>20</v>
      </c>
      <c r="B28" s="12"/>
      <c r="C28" s="13"/>
      <c r="D28" s="19">
        <v>1</v>
      </c>
      <c r="E28" s="19">
        <v>1</v>
      </c>
      <c r="F28" s="19">
        <v>1</v>
      </c>
      <c r="G28" s="19">
        <v>1</v>
      </c>
      <c r="H28" s="19">
        <v>1</v>
      </c>
      <c r="I28" s="19"/>
      <c r="J28" s="19"/>
      <c r="K28" s="19"/>
      <c r="L28" s="19"/>
      <c r="M28" s="19"/>
      <c r="N28" s="19"/>
      <c r="O28" s="19"/>
      <c r="P28" s="19"/>
      <c r="Q28" s="19"/>
      <c r="R28" s="55"/>
      <c r="S28" s="13"/>
      <c r="T28" s="13"/>
      <c r="U28" s="13"/>
      <c r="V28" s="51"/>
      <c r="W28" s="13"/>
      <c r="X28" s="47"/>
      <c r="Y28" s="1"/>
    </row>
    <row r="29" spans="1:25" ht="21" customHeight="1" x14ac:dyDescent="0.3">
      <c r="A29" s="53" t="s">
        <v>84</v>
      </c>
      <c r="B29" s="40" t="s">
        <v>30</v>
      </c>
      <c r="C29" s="40"/>
      <c r="D29" s="40">
        <v>141.30000000000001</v>
      </c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>
        <f>SUM(D29:T29)</f>
        <v>141.30000000000001</v>
      </c>
      <c r="V29" s="40">
        <f>U29*1</f>
        <v>141.30000000000001</v>
      </c>
      <c r="W29" s="40">
        <v>265</v>
      </c>
      <c r="X29" s="48">
        <f>V29*W29/1000</f>
        <v>37.444499999999998</v>
      </c>
    </row>
    <row r="30" spans="1:25" ht="21" customHeight="1" x14ac:dyDescent="0.3">
      <c r="A30" s="52" t="s">
        <v>85</v>
      </c>
      <c r="B30" s="40" t="s">
        <v>30</v>
      </c>
      <c r="C30" s="41"/>
      <c r="D30" s="41">
        <v>10</v>
      </c>
      <c r="E30" s="41"/>
      <c r="F30" s="41"/>
      <c r="G30" s="41"/>
      <c r="H30" s="41"/>
      <c r="I30" s="41"/>
      <c r="J30" s="41"/>
      <c r="K30" s="41"/>
      <c r="L30" s="40"/>
      <c r="M30" s="40"/>
      <c r="N30" s="40"/>
      <c r="O30" s="40"/>
      <c r="P30" s="40"/>
      <c r="Q30" s="40"/>
      <c r="R30" s="41"/>
      <c r="S30" s="41"/>
      <c r="T30" s="41">
        <f t="shared" ref="T30" si="0">PRODUCT(T29*U27/1000)</f>
        <v>0</v>
      </c>
      <c r="U30" s="40">
        <f t="shared" ref="U30:U47" si="1">SUM(D30:T30)</f>
        <v>10</v>
      </c>
      <c r="V30" s="40">
        <f t="shared" ref="V30:V47" si="2">U30*1</f>
        <v>10</v>
      </c>
      <c r="W30" s="41">
        <v>50</v>
      </c>
      <c r="X30" s="48">
        <f t="shared" ref="X30:X47" si="3">V30*W30/1000</f>
        <v>0.5</v>
      </c>
    </row>
    <row r="31" spans="1:25" ht="20.25" customHeight="1" x14ac:dyDescent="0.3">
      <c r="A31" s="52" t="s">
        <v>54</v>
      </c>
      <c r="B31" s="40" t="s">
        <v>30</v>
      </c>
      <c r="C31" s="40"/>
      <c r="D31" s="40">
        <v>10</v>
      </c>
      <c r="E31" s="40"/>
      <c r="F31" s="40">
        <v>13.5</v>
      </c>
      <c r="G31" s="40"/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>
        <f t="shared" si="1"/>
        <v>23.5</v>
      </c>
      <c r="V31" s="40">
        <f t="shared" si="2"/>
        <v>23.5</v>
      </c>
      <c r="W31" s="40">
        <v>71</v>
      </c>
      <c r="X31" s="48">
        <f t="shared" si="3"/>
        <v>1.6685000000000001</v>
      </c>
    </row>
    <row r="32" spans="1:25" ht="24" customHeight="1" x14ac:dyDescent="0.3">
      <c r="A32" s="52" t="s">
        <v>86</v>
      </c>
      <c r="B32" s="40" t="s">
        <v>90</v>
      </c>
      <c r="C32" s="41"/>
      <c r="D32" s="41">
        <v>0.1</v>
      </c>
      <c r="E32" s="41"/>
      <c r="F32" s="41"/>
      <c r="G32" s="41"/>
      <c r="H32" s="41"/>
      <c r="I32" s="41"/>
      <c r="J32" s="41"/>
      <c r="K32" s="41"/>
      <c r="L32" s="40"/>
      <c r="M32" s="40"/>
      <c r="N32" s="40"/>
      <c r="O32" s="40"/>
      <c r="P32" s="40"/>
      <c r="Q32" s="40"/>
      <c r="R32" s="41"/>
      <c r="S32" s="41"/>
      <c r="T32" s="41">
        <f t="shared" ref="T32" si="4">PRODUCT(T31*U27/1000)</f>
        <v>0</v>
      </c>
      <c r="U32" s="40">
        <f t="shared" si="1"/>
        <v>0.1</v>
      </c>
      <c r="V32" s="40">
        <f t="shared" si="2"/>
        <v>0.1</v>
      </c>
      <c r="W32" s="41">
        <v>6.6</v>
      </c>
      <c r="X32" s="48">
        <f t="shared" si="3"/>
        <v>6.6E-4</v>
      </c>
    </row>
    <row r="33" spans="1:24" ht="21" customHeight="1" x14ac:dyDescent="0.3">
      <c r="A33" s="52" t="s">
        <v>87</v>
      </c>
      <c r="B33" s="40" t="s">
        <v>30</v>
      </c>
      <c r="C33" s="40"/>
      <c r="D33" s="40">
        <v>6.2</v>
      </c>
      <c r="E33" s="40">
        <v>8</v>
      </c>
      <c r="F33" s="40"/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>
        <f t="shared" si="1"/>
        <v>14.2</v>
      </c>
      <c r="V33" s="40">
        <f t="shared" si="2"/>
        <v>14.2</v>
      </c>
      <c r="W33" s="40">
        <v>243</v>
      </c>
      <c r="X33" s="48">
        <f t="shared" si="3"/>
        <v>3.4506000000000001</v>
      </c>
    </row>
    <row r="34" spans="1:24" ht="18.75" customHeight="1" x14ac:dyDescent="0.3">
      <c r="A34" s="52" t="s">
        <v>88</v>
      </c>
      <c r="B34" s="40" t="s">
        <v>30</v>
      </c>
      <c r="C34" s="41"/>
      <c r="D34" s="41">
        <v>6.2</v>
      </c>
      <c r="E34" s="41"/>
      <c r="F34" s="41"/>
      <c r="G34" s="41"/>
      <c r="H34" s="41"/>
      <c r="I34" s="41"/>
      <c r="J34" s="41"/>
      <c r="K34" s="41"/>
      <c r="L34" s="40"/>
      <c r="M34" s="40"/>
      <c r="N34" s="40"/>
      <c r="O34" s="40"/>
      <c r="P34" s="40"/>
      <c r="Q34" s="40"/>
      <c r="R34" s="41"/>
      <c r="S34" s="41"/>
      <c r="T34" s="41">
        <f t="shared" ref="T34" si="5">PRODUCT(T33*U27/1000)</f>
        <v>0</v>
      </c>
      <c r="U34" s="40">
        <f t="shared" si="1"/>
        <v>6.2</v>
      </c>
      <c r="V34" s="40">
        <f t="shared" si="2"/>
        <v>6.2</v>
      </c>
      <c r="W34" s="41">
        <v>697</v>
      </c>
      <c r="X34" s="48">
        <f t="shared" si="3"/>
        <v>4.3214000000000006</v>
      </c>
    </row>
    <row r="35" spans="1:24" ht="21.75" customHeight="1" x14ac:dyDescent="0.3">
      <c r="A35" s="52" t="s">
        <v>89</v>
      </c>
      <c r="B35" s="40" t="s">
        <v>30</v>
      </c>
      <c r="C35" s="40"/>
      <c r="D35" s="40">
        <v>20.399999999999999</v>
      </c>
      <c r="E35" s="40"/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>
        <f t="shared" si="1"/>
        <v>20.399999999999999</v>
      </c>
      <c r="V35" s="40">
        <f t="shared" si="2"/>
        <v>20.399999999999999</v>
      </c>
      <c r="W35" s="40">
        <v>290</v>
      </c>
      <c r="X35" s="48">
        <f t="shared" si="3"/>
        <v>5.9160000000000004</v>
      </c>
    </row>
    <row r="36" spans="1:24" ht="21.75" customHeight="1" x14ac:dyDescent="0.3">
      <c r="A36" s="52" t="s">
        <v>93</v>
      </c>
      <c r="B36" s="40" t="s">
        <v>30</v>
      </c>
      <c r="C36" s="41"/>
      <c r="D36" s="41"/>
      <c r="E36" s="41">
        <v>40</v>
      </c>
      <c r="F36" s="41"/>
      <c r="G36" s="41"/>
      <c r="H36" s="41"/>
      <c r="I36" s="41"/>
      <c r="J36" s="41"/>
      <c r="K36" s="41"/>
      <c r="L36" s="40"/>
      <c r="M36" s="40"/>
      <c r="N36" s="40"/>
      <c r="O36" s="40"/>
      <c r="P36" s="40"/>
      <c r="Q36" s="40"/>
      <c r="R36" s="41"/>
      <c r="S36" s="41"/>
      <c r="T36" s="41">
        <f t="shared" ref="T36" si="6">PRODUCT(T35*U27/1000)</f>
        <v>0</v>
      </c>
      <c r="U36" s="40">
        <f t="shared" si="1"/>
        <v>40</v>
      </c>
      <c r="V36" s="40">
        <f t="shared" si="2"/>
        <v>40</v>
      </c>
      <c r="W36" s="41">
        <v>37</v>
      </c>
      <c r="X36" s="48">
        <f t="shared" si="3"/>
        <v>1.48</v>
      </c>
    </row>
    <row r="37" spans="1:24" ht="21" customHeight="1" x14ac:dyDescent="0.3">
      <c r="A37" s="52" t="s">
        <v>72</v>
      </c>
      <c r="B37" s="40" t="s">
        <v>30</v>
      </c>
      <c r="C37" s="40"/>
      <c r="D37" s="40"/>
      <c r="E37" s="40">
        <v>20</v>
      </c>
      <c r="F37" s="40"/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>
        <f t="shared" si="1"/>
        <v>20</v>
      </c>
      <c r="V37" s="40">
        <f t="shared" si="2"/>
        <v>20</v>
      </c>
      <c r="W37" s="40">
        <v>34</v>
      </c>
      <c r="X37" s="48">
        <f t="shared" si="3"/>
        <v>0.68</v>
      </c>
    </row>
    <row r="38" spans="1:24" ht="20.25" x14ac:dyDescent="0.3">
      <c r="A38" s="70" t="s">
        <v>94</v>
      </c>
      <c r="B38" s="40" t="s">
        <v>30</v>
      </c>
      <c r="C38" s="41"/>
      <c r="D38" s="41"/>
      <c r="E38" s="41">
        <v>21.32</v>
      </c>
      <c r="F38" s="41"/>
      <c r="G38" s="41"/>
      <c r="H38" s="41"/>
      <c r="I38" s="41"/>
      <c r="J38" s="41"/>
      <c r="K38" s="41"/>
      <c r="L38" s="40"/>
      <c r="M38" s="40"/>
      <c r="N38" s="40"/>
      <c r="O38" s="40"/>
      <c r="P38" s="40"/>
      <c r="Q38" s="40"/>
      <c r="R38" s="41"/>
      <c r="S38" s="41"/>
      <c r="T38" s="41">
        <f t="shared" ref="T38" si="7">PRODUCT(T37*U27/1000)</f>
        <v>0</v>
      </c>
      <c r="U38" s="40">
        <f t="shared" si="1"/>
        <v>21.32</v>
      </c>
      <c r="V38" s="40">
        <f t="shared" si="2"/>
        <v>21.32</v>
      </c>
      <c r="W38" s="41">
        <v>31</v>
      </c>
      <c r="X38" s="48">
        <f t="shared" si="3"/>
        <v>0.66091999999999995</v>
      </c>
    </row>
    <row r="39" spans="1:24" ht="26.25" customHeight="1" x14ac:dyDescent="0.3">
      <c r="A39" s="52" t="s">
        <v>59</v>
      </c>
      <c r="B39" s="40" t="s">
        <v>30</v>
      </c>
      <c r="C39" s="40"/>
      <c r="D39" s="40"/>
      <c r="E39" s="40">
        <v>10</v>
      </c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>
        <f t="shared" si="1"/>
        <v>10</v>
      </c>
      <c r="V39" s="40">
        <f t="shared" si="2"/>
        <v>10</v>
      </c>
      <c r="W39" s="40">
        <v>45</v>
      </c>
      <c r="X39" s="48">
        <f t="shared" si="3"/>
        <v>0.45</v>
      </c>
    </row>
    <row r="40" spans="1:24" ht="26.25" customHeight="1" x14ac:dyDescent="0.3">
      <c r="A40" s="52" t="s">
        <v>58</v>
      </c>
      <c r="B40" s="40" t="s">
        <v>30</v>
      </c>
      <c r="C40" s="40"/>
      <c r="D40" s="40"/>
      <c r="E40" s="40">
        <v>9.5</v>
      </c>
      <c r="F40" s="40"/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>
        <f t="shared" si="1"/>
        <v>9.5</v>
      </c>
      <c r="V40" s="40">
        <f t="shared" si="2"/>
        <v>9.5</v>
      </c>
      <c r="W40" s="40">
        <v>33</v>
      </c>
      <c r="X40" s="48">
        <f t="shared" si="3"/>
        <v>0.3135</v>
      </c>
    </row>
    <row r="41" spans="1:24" ht="26.25" customHeight="1" x14ac:dyDescent="0.3">
      <c r="A41" s="52" t="s">
        <v>60</v>
      </c>
      <c r="B41" s="40" t="s">
        <v>30</v>
      </c>
      <c r="C41" s="40"/>
      <c r="D41" s="40"/>
      <c r="E41" s="40">
        <v>2.4</v>
      </c>
      <c r="F41" s="40"/>
      <c r="G41" s="40"/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>
        <f t="shared" si="1"/>
        <v>2.4</v>
      </c>
      <c r="V41" s="40">
        <f t="shared" si="2"/>
        <v>2.4</v>
      </c>
      <c r="W41" s="40">
        <v>295</v>
      </c>
      <c r="X41" s="48">
        <f t="shared" si="3"/>
        <v>0.70799999999999996</v>
      </c>
    </row>
    <row r="42" spans="1:24" ht="26.25" customHeight="1" x14ac:dyDescent="0.3">
      <c r="A42" s="52" t="s">
        <v>62</v>
      </c>
      <c r="B42" s="40" t="s">
        <v>30</v>
      </c>
      <c r="C42" s="40"/>
      <c r="D42" s="40"/>
      <c r="E42" s="40">
        <v>3.2</v>
      </c>
      <c r="F42" s="40"/>
      <c r="G42" s="40"/>
      <c r="H42" s="40"/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>
        <f t="shared" si="1"/>
        <v>3.2</v>
      </c>
      <c r="V42" s="40">
        <f t="shared" si="2"/>
        <v>3.2</v>
      </c>
      <c r="W42" s="40">
        <v>108</v>
      </c>
      <c r="X42" s="48">
        <f t="shared" si="3"/>
        <v>0.34560000000000002</v>
      </c>
    </row>
    <row r="43" spans="1:24" ht="26.25" customHeight="1" x14ac:dyDescent="0.3">
      <c r="A43" s="52" t="s">
        <v>55</v>
      </c>
      <c r="B43" s="40" t="s">
        <v>30</v>
      </c>
      <c r="C43" s="40"/>
      <c r="D43" s="40"/>
      <c r="E43" s="40">
        <v>0.8</v>
      </c>
      <c r="F43" s="40"/>
      <c r="G43" s="40"/>
      <c r="H43" s="40"/>
      <c r="I43" s="40"/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>
        <f t="shared" si="1"/>
        <v>0.8</v>
      </c>
      <c r="V43" s="40">
        <f t="shared" si="2"/>
        <v>0.8</v>
      </c>
      <c r="W43" s="40">
        <v>12</v>
      </c>
      <c r="X43" s="48">
        <f t="shared" si="3"/>
        <v>9.6000000000000009E-3</v>
      </c>
    </row>
    <row r="44" spans="1:24" ht="26.25" customHeight="1" x14ac:dyDescent="0.3">
      <c r="A44" s="52" t="s">
        <v>95</v>
      </c>
      <c r="B44" s="40" t="s">
        <v>30</v>
      </c>
      <c r="C44" s="40"/>
      <c r="D44" s="40"/>
      <c r="E44" s="40"/>
      <c r="F44" s="40">
        <v>0.4</v>
      </c>
      <c r="G44" s="40"/>
      <c r="H44" s="40"/>
      <c r="I44" s="40"/>
      <c r="J44" s="40"/>
      <c r="K44" s="40"/>
      <c r="L44" s="71"/>
      <c r="M44" s="71"/>
      <c r="N44" s="71"/>
      <c r="O44" s="71"/>
      <c r="P44" s="71"/>
      <c r="Q44" s="71"/>
      <c r="R44" s="40"/>
      <c r="S44" s="40"/>
      <c r="T44" s="40"/>
      <c r="U44" s="40">
        <f t="shared" si="1"/>
        <v>0.4</v>
      </c>
      <c r="V44" s="40">
        <f t="shared" si="2"/>
        <v>0.4</v>
      </c>
      <c r="W44" s="40">
        <v>960</v>
      </c>
      <c r="X44" s="48">
        <f t="shared" si="3"/>
        <v>0.38400000000000001</v>
      </c>
    </row>
    <row r="45" spans="1:24" ht="26.25" customHeight="1" x14ac:dyDescent="0.3">
      <c r="A45" s="52" t="s">
        <v>96</v>
      </c>
      <c r="B45" s="40" t="s">
        <v>30</v>
      </c>
      <c r="C45" s="40"/>
      <c r="D45" s="40"/>
      <c r="E45" s="40"/>
      <c r="F45" s="40">
        <v>46.5</v>
      </c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>
        <f t="shared" si="1"/>
        <v>46.5</v>
      </c>
      <c r="V45" s="40">
        <f t="shared" si="2"/>
        <v>46.5</v>
      </c>
      <c r="W45" s="40">
        <v>48</v>
      </c>
      <c r="X45" s="48">
        <f t="shared" si="3"/>
        <v>2.2320000000000002</v>
      </c>
    </row>
    <row r="46" spans="1:24" ht="26.25" customHeight="1" x14ac:dyDescent="0.3">
      <c r="A46" s="52" t="s">
        <v>97</v>
      </c>
      <c r="B46" s="40" t="s">
        <v>30</v>
      </c>
      <c r="C46" s="40"/>
      <c r="D46" s="40"/>
      <c r="E46" s="40"/>
      <c r="F46" s="40"/>
      <c r="G46" s="40">
        <v>30</v>
      </c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>
        <f t="shared" si="1"/>
        <v>30</v>
      </c>
      <c r="V46" s="40">
        <f t="shared" si="2"/>
        <v>30</v>
      </c>
      <c r="W46" s="40">
        <v>58</v>
      </c>
      <c r="X46" s="48">
        <f t="shared" si="3"/>
        <v>1.74</v>
      </c>
    </row>
    <row r="47" spans="1:24" ht="26.25" customHeight="1" x14ac:dyDescent="0.3">
      <c r="A47" s="52" t="s">
        <v>83</v>
      </c>
      <c r="B47" s="40" t="s">
        <v>30</v>
      </c>
      <c r="C47" s="40"/>
      <c r="D47" s="40"/>
      <c r="E47" s="40"/>
      <c r="F47" s="40"/>
      <c r="G47" s="40"/>
      <c r="H47" s="40">
        <v>100</v>
      </c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  <c r="U47" s="40">
        <f t="shared" si="1"/>
        <v>100</v>
      </c>
      <c r="V47" s="40">
        <f t="shared" si="2"/>
        <v>100</v>
      </c>
      <c r="W47" s="40">
        <v>112</v>
      </c>
      <c r="X47" s="48">
        <f t="shared" si="3"/>
        <v>11.2</v>
      </c>
    </row>
    <row r="48" spans="1:24" ht="24" customHeight="1" x14ac:dyDescent="0.3">
      <c r="A48" s="135"/>
      <c r="B48" s="58"/>
      <c r="C48" s="59"/>
      <c r="D48" s="60"/>
      <c r="E48" s="60"/>
      <c r="F48" s="60"/>
      <c r="G48" s="60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40">
        <f t="shared" ref="U48:U49" si="8">SUM(C48:T48)</f>
        <v>0</v>
      </c>
      <c r="V48" s="40">
        <f t="shared" ref="V48:V49" si="9">D46*U48</f>
        <v>0</v>
      </c>
      <c r="W48" s="60"/>
      <c r="X48" s="61">
        <f>SUM(X29:X47)</f>
        <v>73.505279999999985</v>
      </c>
    </row>
    <row r="49" spans="1:24" ht="21" customHeight="1" x14ac:dyDescent="0.3">
      <c r="A49" s="136"/>
      <c r="B49" s="58"/>
      <c r="C49" s="62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>
        <f t="shared" ref="T49" si="10">PRODUCT(T48*T27/1000)</f>
        <v>0</v>
      </c>
      <c r="U49" s="40">
        <f t="shared" si="8"/>
        <v>0</v>
      </c>
      <c r="V49" s="40">
        <f t="shared" si="9"/>
        <v>0</v>
      </c>
      <c r="W49" s="63"/>
      <c r="X49" s="64">
        <f>X48/E14</f>
        <v>73.505279999999985</v>
      </c>
    </row>
    <row r="51" spans="1:24" s="43" customFormat="1" x14ac:dyDescent="0.3">
      <c r="A51" s="42" t="s">
        <v>31</v>
      </c>
      <c r="B51" s="42"/>
      <c r="C51" s="42"/>
      <c r="D51" s="42"/>
      <c r="E51" s="42"/>
      <c r="F51" s="42"/>
      <c r="G51" s="42"/>
      <c r="H51" s="42" t="s">
        <v>28</v>
      </c>
      <c r="I51" s="42"/>
      <c r="J51" s="42" t="s">
        <v>35</v>
      </c>
      <c r="K51" s="42"/>
      <c r="L51" s="42" t="s">
        <v>56</v>
      </c>
      <c r="M51" s="42"/>
      <c r="N51" s="42"/>
      <c r="O51" s="42" t="s">
        <v>36</v>
      </c>
      <c r="P51" s="42"/>
      <c r="Q51" s="42"/>
      <c r="R51" s="42" t="s">
        <v>37</v>
      </c>
      <c r="S51" s="42"/>
      <c r="T51" s="42"/>
      <c r="V51" s="42"/>
    </row>
    <row r="52" spans="1:24" x14ac:dyDescent="0.3">
      <c r="A52" s="16" t="s">
        <v>39</v>
      </c>
      <c r="B52" s="16"/>
      <c r="C52" s="16" t="s">
        <v>34</v>
      </c>
      <c r="D52" s="16"/>
      <c r="E52" s="16"/>
      <c r="F52" s="16"/>
      <c r="G52" s="16"/>
      <c r="H52" s="16" t="s">
        <v>39</v>
      </c>
      <c r="I52" s="16"/>
      <c r="J52" s="16"/>
      <c r="K52" s="16"/>
      <c r="L52" s="16" t="s">
        <v>34</v>
      </c>
      <c r="M52" s="16"/>
      <c r="N52" s="16"/>
      <c r="O52" s="16"/>
      <c r="P52" s="16"/>
      <c r="Q52" s="16"/>
      <c r="R52" s="16" t="s">
        <v>38</v>
      </c>
      <c r="S52" s="16"/>
      <c r="T52" s="16"/>
    </row>
    <row r="53" spans="1:24" s="43" customFormat="1" x14ac:dyDescent="0.3">
      <c r="A53" s="42" t="s">
        <v>32</v>
      </c>
      <c r="B53" s="42"/>
      <c r="C53" s="42"/>
      <c r="D53" s="42"/>
      <c r="E53" s="42"/>
      <c r="F53" s="42"/>
      <c r="G53" s="42"/>
      <c r="H53" s="42" t="s">
        <v>29</v>
      </c>
      <c r="I53" s="42"/>
      <c r="J53" s="42" t="s">
        <v>35</v>
      </c>
      <c r="K53" s="42"/>
      <c r="L53" s="42" t="s">
        <v>57</v>
      </c>
      <c r="M53" s="42"/>
      <c r="N53" s="42"/>
      <c r="O53" s="42"/>
      <c r="P53" s="42"/>
      <c r="Q53" s="42"/>
      <c r="R53" s="42"/>
      <c r="S53" s="42"/>
      <c r="T53" s="42"/>
      <c r="V53" s="42"/>
    </row>
    <row r="54" spans="1:24" x14ac:dyDescent="0.3">
      <c r="A54" s="16" t="s">
        <v>33</v>
      </c>
      <c r="B54" s="16"/>
      <c r="C54" s="16" t="s">
        <v>34</v>
      </c>
      <c r="D54" s="16"/>
      <c r="E54" s="16"/>
      <c r="F54" s="16"/>
      <c r="G54" s="16"/>
      <c r="H54" s="16" t="s">
        <v>33</v>
      </c>
      <c r="I54" s="16"/>
      <c r="J54" s="16"/>
      <c r="K54" s="16"/>
      <c r="L54" s="16" t="s">
        <v>34</v>
      </c>
      <c r="M54" s="16"/>
      <c r="N54" s="16"/>
      <c r="O54" s="16"/>
      <c r="P54" s="16"/>
      <c r="Q54" s="16"/>
      <c r="R54" s="16"/>
      <c r="S54" s="16"/>
      <c r="T54" s="16"/>
    </row>
  </sheetData>
  <mergeCells count="59">
    <mergeCell ref="A48:A49"/>
    <mergeCell ref="R23:R25"/>
    <mergeCell ref="S23:S25"/>
    <mergeCell ref="T23:T25"/>
    <mergeCell ref="U23:U25"/>
    <mergeCell ref="L23:L25"/>
    <mergeCell ref="M23:M25"/>
    <mergeCell ref="N23:N25"/>
    <mergeCell ref="O23:O25"/>
    <mergeCell ref="P23:P25"/>
    <mergeCell ref="Q23:Q25"/>
    <mergeCell ref="H23:H25"/>
    <mergeCell ref="I23:I25"/>
    <mergeCell ref="J23:J25"/>
    <mergeCell ref="K23:K25"/>
    <mergeCell ref="X23:X25"/>
    <mergeCell ref="V23:V25"/>
    <mergeCell ref="W23:W25"/>
    <mergeCell ref="A20:B20"/>
    <mergeCell ref="C20:C25"/>
    <mergeCell ref="D20:U20"/>
    <mergeCell ref="V20:W21"/>
    <mergeCell ref="X20:X21"/>
    <mergeCell ref="A21:A25"/>
    <mergeCell ref="B21:B25"/>
    <mergeCell ref="D21:K22"/>
    <mergeCell ref="L21:R22"/>
    <mergeCell ref="S21:S22"/>
    <mergeCell ref="T21:U22"/>
    <mergeCell ref="V22:X22"/>
    <mergeCell ref="D23:D25"/>
    <mergeCell ref="E23:E25"/>
    <mergeCell ref="F23:F25"/>
    <mergeCell ref="G23:G25"/>
    <mergeCell ref="B15:C15"/>
    <mergeCell ref="V15:X16"/>
    <mergeCell ref="B16:C16"/>
    <mergeCell ref="N16:S16"/>
    <mergeCell ref="V17:X18"/>
    <mergeCell ref="B18:C18"/>
    <mergeCell ref="N18:S18"/>
    <mergeCell ref="V9:X9"/>
    <mergeCell ref="V10:X10"/>
    <mergeCell ref="A11:A13"/>
    <mergeCell ref="B11:C13"/>
    <mergeCell ref="V11:X12"/>
    <mergeCell ref="K12:P12"/>
    <mergeCell ref="V13:X14"/>
    <mergeCell ref="B14:C14"/>
    <mergeCell ref="N14:R14"/>
    <mergeCell ref="C5:G5"/>
    <mergeCell ref="C6:G6"/>
    <mergeCell ref="L6:S6"/>
    <mergeCell ref="A9:C10"/>
    <mergeCell ref="D9:D13"/>
    <mergeCell ref="E9:E13"/>
    <mergeCell ref="F9:F13"/>
    <mergeCell ref="G9:G13"/>
    <mergeCell ref="H9:H13"/>
  </mergeCells>
  <pageMargins left="0.70866141732283472" right="0" top="0.15748031496062992" bottom="0.15748031496062992" header="0.11811023622047245" footer="0.11811023622047245"/>
  <pageSetup paperSize="9" scale="4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3:Y54"/>
  <sheetViews>
    <sheetView showZeros="0" tabSelected="1" view="pageBreakPreview" topLeftCell="A10" zoomScale="50" zoomScaleSheetLayoutView="50" workbookViewId="0">
      <selection activeCell="N14" sqref="N14:R14"/>
    </sheetView>
  </sheetViews>
  <sheetFormatPr defaultRowHeight="18.75" x14ac:dyDescent="0.3"/>
  <cols>
    <col min="1" max="1" width="33.140625" style="14" customWidth="1"/>
    <col min="2" max="2" width="11.85546875" style="14" customWidth="1"/>
    <col min="3" max="3" width="9.140625" style="14"/>
    <col min="4" max="21" width="12.7109375" style="14" customWidth="1"/>
    <col min="22" max="22" width="12.85546875" style="16" customWidth="1"/>
    <col min="23" max="23" width="10.85546875" style="14" bestFit="1" customWidth="1"/>
    <col min="24" max="24" width="12.28515625" style="14" customWidth="1"/>
  </cols>
  <sheetData>
    <row r="3" spans="1:25" ht="18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15"/>
      <c r="W3" s="2"/>
      <c r="X3" s="2"/>
      <c r="Y3" s="1"/>
    </row>
    <row r="4" spans="1:25" ht="20.25" x14ac:dyDescent="0.3">
      <c r="A4" s="35" t="s">
        <v>0</v>
      </c>
      <c r="B4" s="35"/>
      <c r="C4" s="35"/>
      <c r="D4" s="35"/>
      <c r="E4" s="35"/>
      <c r="F4" s="35"/>
      <c r="G4" s="35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3"/>
      <c r="V4" s="20"/>
      <c r="W4" s="3"/>
      <c r="X4" s="3"/>
      <c r="Y4" s="1"/>
    </row>
    <row r="5" spans="1:25" ht="20.25" x14ac:dyDescent="0.3">
      <c r="A5" s="35" t="s">
        <v>1</v>
      </c>
      <c r="B5" s="68"/>
      <c r="C5" s="77"/>
      <c r="D5" s="77"/>
      <c r="E5" s="77"/>
      <c r="F5" s="77"/>
      <c r="G5" s="77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15"/>
      <c r="W5" s="2"/>
      <c r="X5" s="2"/>
      <c r="Y5" s="1"/>
    </row>
    <row r="6" spans="1:25" ht="23.25" x14ac:dyDescent="0.35">
      <c r="A6" s="39" t="s">
        <v>2</v>
      </c>
      <c r="B6" s="69" t="s">
        <v>22</v>
      </c>
      <c r="C6" s="78" t="s">
        <v>3</v>
      </c>
      <c r="D6" s="78"/>
      <c r="E6" s="78"/>
      <c r="F6" s="78"/>
      <c r="G6" s="78"/>
      <c r="H6" s="2"/>
      <c r="I6" s="2"/>
      <c r="J6" s="2"/>
      <c r="K6" s="2"/>
      <c r="L6" s="79" t="s">
        <v>48</v>
      </c>
      <c r="M6" s="79"/>
      <c r="N6" s="79"/>
      <c r="O6" s="79"/>
      <c r="P6" s="79"/>
      <c r="Q6" s="79"/>
      <c r="R6" s="79"/>
      <c r="S6" s="79"/>
      <c r="T6" s="4"/>
      <c r="U6" s="38"/>
      <c r="V6" s="15"/>
      <c r="W6" s="2"/>
      <c r="X6" s="2"/>
      <c r="Y6" s="1"/>
    </row>
    <row r="7" spans="1:25" ht="18" x14ac:dyDescent="0.25">
      <c r="A7" s="5"/>
      <c r="B7" s="6" t="s">
        <v>65</v>
      </c>
      <c r="C7" s="5">
        <v>2023</v>
      </c>
      <c r="D7" s="2" t="s">
        <v>4</v>
      </c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15"/>
      <c r="W7" s="2"/>
      <c r="X7" s="2"/>
      <c r="Y7" s="1"/>
    </row>
    <row r="8" spans="1:25" ht="18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15"/>
      <c r="W8" s="2"/>
      <c r="X8" s="2"/>
      <c r="Y8" s="1"/>
    </row>
    <row r="9" spans="1:25" ht="15" customHeight="1" x14ac:dyDescent="0.25">
      <c r="A9" s="80" t="s">
        <v>40</v>
      </c>
      <c r="B9" s="81"/>
      <c r="C9" s="82"/>
      <c r="D9" s="86" t="s">
        <v>43</v>
      </c>
      <c r="E9" s="89" t="s">
        <v>44</v>
      </c>
      <c r="F9" s="86" t="s">
        <v>45</v>
      </c>
      <c r="G9" s="86" t="s">
        <v>46</v>
      </c>
      <c r="H9" s="80" t="s">
        <v>47</v>
      </c>
      <c r="I9" s="33"/>
      <c r="J9" s="34"/>
      <c r="K9" s="34"/>
      <c r="L9" s="34"/>
      <c r="M9" s="23"/>
      <c r="N9" s="23"/>
      <c r="O9" s="23"/>
      <c r="P9" s="2"/>
      <c r="Q9" s="2"/>
      <c r="S9" s="2"/>
      <c r="T9" s="2"/>
      <c r="U9" s="2"/>
      <c r="V9" s="93" t="s">
        <v>5</v>
      </c>
      <c r="W9" s="93"/>
      <c r="X9" s="93"/>
      <c r="Y9" s="1"/>
    </row>
    <row r="10" spans="1:25" ht="15" x14ac:dyDescent="0.25">
      <c r="A10" s="83"/>
      <c r="B10" s="84"/>
      <c r="C10" s="85"/>
      <c r="D10" s="87"/>
      <c r="E10" s="90"/>
      <c r="F10" s="87"/>
      <c r="G10" s="87"/>
      <c r="H10" s="92"/>
      <c r="I10" s="33"/>
      <c r="J10" s="34"/>
      <c r="K10" s="34"/>
      <c r="L10" s="34"/>
      <c r="M10" s="23"/>
      <c r="N10" s="23"/>
      <c r="O10" s="23"/>
      <c r="P10" s="2"/>
      <c r="Q10" s="2"/>
      <c r="R10" s="2"/>
      <c r="S10" s="2"/>
      <c r="T10" s="2" t="s">
        <v>49</v>
      </c>
      <c r="U10" s="2"/>
      <c r="V10" s="94" t="s">
        <v>21</v>
      </c>
      <c r="W10" s="94"/>
      <c r="X10" s="94"/>
      <c r="Y10" s="1"/>
    </row>
    <row r="11" spans="1:25" ht="15" customHeight="1" x14ac:dyDescent="0.25">
      <c r="A11" s="95" t="s">
        <v>41</v>
      </c>
      <c r="B11" s="98" t="s">
        <v>42</v>
      </c>
      <c r="C11" s="99"/>
      <c r="D11" s="87"/>
      <c r="E11" s="90"/>
      <c r="F11" s="87"/>
      <c r="G11" s="87"/>
      <c r="H11" s="92"/>
      <c r="I11" s="33"/>
      <c r="J11" s="34"/>
      <c r="K11" s="34"/>
      <c r="L11" s="34"/>
      <c r="M11" s="23"/>
      <c r="N11" s="23"/>
      <c r="O11" s="23"/>
      <c r="P11" s="2"/>
      <c r="Q11" s="2"/>
      <c r="R11" s="2"/>
      <c r="S11" s="2"/>
      <c r="T11" s="30"/>
      <c r="U11" s="2"/>
      <c r="V11" s="94"/>
      <c r="W11" s="94"/>
      <c r="X11" s="94"/>
      <c r="Y11" s="1"/>
    </row>
    <row r="12" spans="1:25" ht="27.75" customHeight="1" x14ac:dyDescent="0.25">
      <c r="A12" s="96"/>
      <c r="B12" s="100"/>
      <c r="C12" s="101"/>
      <c r="D12" s="87"/>
      <c r="E12" s="90"/>
      <c r="F12" s="87"/>
      <c r="G12" s="87"/>
      <c r="H12" s="92"/>
      <c r="I12" s="33"/>
      <c r="J12" s="34"/>
      <c r="K12" s="104" t="s">
        <v>64</v>
      </c>
      <c r="L12" s="104"/>
      <c r="M12" s="104"/>
      <c r="N12" s="104"/>
      <c r="O12" s="104"/>
      <c r="P12" s="104"/>
      <c r="Q12" s="2"/>
      <c r="R12" s="2"/>
      <c r="S12" s="7"/>
      <c r="T12" s="30"/>
      <c r="U12" s="2" t="s">
        <v>50</v>
      </c>
      <c r="V12" s="94"/>
      <c r="W12" s="94"/>
      <c r="X12" s="94"/>
      <c r="Y12" s="1"/>
    </row>
    <row r="13" spans="1:25" ht="22.5" customHeight="1" x14ac:dyDescent="0.25">
      <c r="A13" s="97"/>
      <c r="B13" s="102"/>
      <c r="C13" s="103"/>
      <c r="D13" s="88"/>
      <c r="E13" s="91"/>
      <c r="F13" s="88"/>
      <c r="G13" s="88"/>
      <c r="H13" s="83"/>
      <c r="I13" s="33"/>
      <c r="J13" s="34"/>
      <c r="K13" s="34"/>
      <c r="L13" s="34"/>
      <c r="M13" s="23"/>
      <c r="N13" s="23"/>
      <c r="O13" s="23"/>
      <c r="P13" s="2"/>
      <c r="Q13" s="2"/>
      <c r="R13" s="2"/>
      <c r="S13" s="2"/>
      <c r="T13" s="30"/>
      <c r="U13" s="2"/>
      <c r="V13" s="94"/>
      <c r="W13" s="94"/>
      <c r="X13" s="94"/>
      <c r="Y13" s="1"/>
    </row>
    <row r="14" spans="1:25" ht="23.25" x14ac:dyDescent="0.3">
      <c r="A14" s="65"/>
      <c r="B14" s="105"/>
      <c r="C14" s="106"/>
      <c r="D14" s="65"/>
      <c r="E14" s="65">
        <v>1</v>
      </c>
      <c r="F14" s="65"/>
      <c r="G14" s="49"/>
      <c r="H14" s="67"/>
      <c r="I14" s="26"/>
      <c r="J14" s="35" t="s">
        <v>6</v>
      </c>
      <c r="K14" s="35"/>
      <c r="L14" s="35"/>
      <c r="M14" s="36"/>
      <c r="N14" s="107" t="s">
        <v>98</v>
      </c>
      <c r="O14" s="108"/>
      <c r="P14" s="108"/>
      <c r="Q14" s="108"/>
      <c r="R14" s="108"/>
      <c r="S14" s="31"/>
      <c r="T14" s="56"/>
      <c r="U14" s="2" t="s">
        <v>24</v>
      </c>
      <c r="V14" s="94"/>
      <c r="W14" s="94"/>
      <c r="X14" s="94"/>
      <c r="Y14" s="1"/>
    </row>
    <row r="15" spans="1:25" ht="20.25" x14ac:dyDescent="0.3">
      <c r="A15" s="24"/>
      <c r="B15" s="109" t="s">
        <v>52</v>
      </c>
      <c r="C15" s="110"/>
      <c r="D15" s="24"/>
      <c r="E15" s="21"/>
      <c r="F15" s="21"/>
      <c r="G15" s="50"/>
      <c r="H15" s="22"/>
      <c r="I15" s="27"/>
      <c r="J15" s="35"/>
      <c r="K15" s="35"/>
      <c r="L15" s="35"/>
      <c r="M15" s="37"/>
      <c r="N15" s="3"/>
      <c r="O15" s="3"/>
      <c r="P15" s="2"/>
      <c r="Q15" s="2"/>
      <c r="R15" s="2"/>
      <c r="S15" s="2"/>
      <c r="T15" s="2"/>
      <c r="U15" s="2"/>
      <c r="V15" s="94"/>
      <c r="W15" s="94"/>
      <c r="X15" s="94"/>
      <c r="Y15" s="1"/>
    </row>
    <row r="16" spans="1:25" ht="20.25" x14ac:dyDescent="0.3">
      <c r="A16" s="24"/>
      <c r="B16" s="109"/>
      <c r="C16" s="110"/>
      <c r="D16" s="24"/>
      <c r="E16" s="21"/>
      <c r="F16" s="21"/>
      <c r="G16" s="21"/>
      <c r="H16" s="22"/>
      <c r="I16" s="27"/>
      <c r="J16" s="35" t="s">
        <v>23</v>
      </c>
      <c r="K16" s="35"/>
      <c r="L16" s="35"/>
      <c r="M16" s="37"/>
      <c r="N16" s="111" t="s">
        <v>53</v>
      </c>
      <c r="O16" s="112"/>
      <c r="P16" s="112"/>
      <c r="Q16" s="112"/>
      <c r="R16" s="112"/>
      <c r="S16" s="112"/>
      <c r="T16" s="57"/>
      <c r="U16" s="2"/>
      <c r="V16" s="94"/>
      <c r="W16" s="94"/>
      <c r="X16" s="94"/>
      <c r="Y16" s="1"/>
    </row>
    <row r="17" spans="1:25" ht="20.25" x14ac:dyDescent="0.3">
      <c r="A17" s="24"/>
      <c r="B17" s="28"/>
      <c r="C17" s="29"/>
      <c r="D17" s="24"/>
      <c r="E17" s="21"/>
      <c r="F17" s="21"/>
      <c r="G17" s="21"/>
      <c r="H17" s="22"/>
      <c r="I17" s="27"/>
      <c r="J17" s="35"/>
      <c r="K17" s="35"/>
      <c r="L17" s="35"/>
      <c r="M17" s="37"/>
      <c r="N17" s="3"/>
      <c r="O17" s="3"/>
      <c r="P17" s="2"/>
      <c r="Q17" s="2"/>
      <c r="R17" s="2"/>
      <c r="S17" s="2"/>
      <c r="T17" s="2"/>
      <c r="U17" s="2"/>
      <c r="V17" s="94"/>
      <c r="W17" s="94"/>
      <c r="X17" s="94"/>
      <c r="Y17" s="1"/>
    </row>
    <row r="18" spans="1:25" ht="20.25" x14ac:dyDescent="0.3">
      <c r="A18" s="24"/>
      <c r="B18" s="109"/>
      <c r="C18" s="110"/>
      <c r="D18" s="24"/>
      <c r="E18" s="21"/>
      <c r="F18" s="21"/>
      <c r="G18" s="21"/>
      <c r="H18" s="22"/>
      <c r="I18" s="27"/>
      <c r="J18" s="35" t="s">
        <v>7</v>
      </c>
      <c r="K18" s="35"/>
      <c r="L18" s="35"/>
      <c r="M18" s="37"/>
      <c r="N18" s="113"/>
      <c r="O18" s="113"/>
      <c r="P18" s="113"/>
      <c r="Q18" s="113"/>
      <c r="R18" s="113"/>
      <c r="S18" s="113"/>
      <c r="T18" s="57"/>
      <c r="U18" s="2"/>
      <c r="V18" s="94"/>
      <c r="W18" s="94"/>
      <c r="X18" s="94"/>
      <c r="Y18" s="1"/>
    </row>
    <row r="19" spans="1:25" ht="18" x14ac:dyDescent="0.25">
      <c r="A19" s="2"/>
      <c r="B19" s="2"/>
      <c r="C19" s="2"/>
      <c r="D19" s="2"/>
      <c r="E19" s="2"/>
      <c r="F19" s="2"/>
      <c r="G19" s="2"/>
      <c r="H19" s="2"/>
      <c r="I19" s="32"/>
      <c r="J19" s="31"/>
      <c r="K19" s="66"/>
      <c r="L19" s="66"/>
      <c r="M19" s="66"/>
      <c r="N19" s="66"/>
      <c r="O19" s="66"/>
      <c r="P19" s="2"/>
      <c r="Q19" s="2"/>
      <c r="R19" s="2"/>
      <c r="S19" s="2"/>
      <c r="T19" s="2"/>
      <c r="U19" s="2"/>
      <c r="V19" s="15"/>
      <c r="W19" s="2"/>
      <c r="X19" s="2"/>
      <c r="Y19" s="1"/>
    </row>
    <row r="20" spans="1:25" ht="27.75" customHeight="1" x14ac:dyDescent="0.25">
      <c r="A20" s="114" t="s">
        <v>8</v>
      </c>
      <c r="B20" s="114"/>
      <c r="C20" s="115" t="s">
        <v>9</v>
      </c>
      <c r="D20" s="114" t="s">
        <v>10</v>
      </c>
      <c r="E20" s="114"/>
      <c r="F20" s="114"/>
      <c r="G20" s="114"/>
      <c r="H20" s="114"/>
      <c r="I20" s="116"/>
      <c r="J20" s="116"/>
      <c r="K20" s="116"/>
      <c r="L20" s="116"/>
      <c r="M20" s="116"/>
      <c r="N20" s="116"/>
      <c r="O20" s="116"/>
      <c r="P20" s="114"/>
      <c r="Q20" s="117"/>
      <c r="R20" s="117"/>
      <c r="S20" s="114"/>
      <c r="T20" s="114"/>
      <c r="U20" s="114"/>
      <c r="V20" s="118" t="s">
        <v>27</v>
      </c>
      <c r="W20" s="119"/>
      <c r="X20" s="122" t="s">
        <v>11</v>
      </c>
      <c r="Y20" s="1"/>
    </row>
    <row r="21" spans="1:25" ht="15" x14ac:dyDescent="0.25">
      <c r="A21" s="93" t="s">
        <v>12</v>
      </c>
      <c r="B21" s="93" t="s">
        <v>13</v>
      </c>
      <c r="C21" s="115"/>
      <c r="D21" s="93" t="s">
        <v>14</v>
      </c>
      <c r="E21" s="93"/>
      <c r="F21" s="93"/>
      <c r="G21" s="93"/>
      <c r="H21" s="93"/>
      <c r="I21" s="93"/>
      <c r="J21" s="93"/>
      <c r="K21" s="93"/>
      <c r="L21" s="123" t="s">
        <v>26</v>
      </c>
      <c r="M21" s="124"/>
      <c r="N21" s="124"/>
      <c r="O21" s="124"/>
      <c r="P21" s="124"/>
      <c r="Q21" s="124"/>
      <c r="R21" s="125"/>
      <c r="S21" s="124" t="s">
        <v>25</v>
      </c>
      <c r="T21" s="115"/>
      <c r="U21" s="115"/>
      <c r="V21" s="120"/>
      <c r="W21" s="121"/>
      <c r="X21" s="122"/>
      <c r="Y21" s="1"/>
    </row>
    <row r="22" spans="1:25" ht="26.25" customHeight="1" x14ac:dyDescent="0.25">
      <c r="A22" s="93"/>
      <c r="B22" s="93"/>
      <c r="C22" s="115"/>
      <c r="D22" s="93"/>
      <c r="E22" s="93"/>
      <c r="F22" s="93"/>
      <c r="G22" s="93"/>
      <c r="H22" s="93"/>
      <c r="I22" s="93"/>
      <c r="J22" s="93"/>
      <c r="K22" s="93"/>
      <c r="L22" s="126"/>
      <c r="M22" s="108"/>
      <c r="N22" s="108"/>
      <c r="O22" s="108"/>
      <c r="P22" s="108"/>
      <c r="Q22" s="108"/>
      <c r="R22" s="127"/>
      <c r="S22" s="108"/>
      <c r="T22" s="115"/>
      <c r="U22" s="115"/>
      <c r="V22" s="128" t="s">
        <v>15</v>
      </c>
      <c r="W22" s="128"/>
      <c r="X22" s="128"/>
      <c r="Y22" s="1"/>
    </row>
    <row r="23" spans="1:25" ht="15" customHeight="1" x14ac:dyDescent="0.25">
      <c r="A23" s="93"/>
      <c r="B23" s="93"/>
      <c r="C23" s="115"/>
      <c r="D23" s="129" t="s">
        <v>66</v>
      </c>
      <c r="E23" s="129" t="s">
        <v>67</v>
      </c>
      <c r="F23" s="129" t="s">
        <v>68</v>
      </c>
      <c r="G23" s="129" t="s">
        <v>69</v>
      </c>
      <c r="H23" s="129" t="s">
        <v>70</v>
      </c>
      <c r="I23" s="129" t="s">
        <v>71</v>
      </c>
      <c r="J23" s="132"/>
      <c r="K23" s="133"/>
      <c r="L23" s="129"/>
      <c r="M23" s="129"/>
      <c r="N23" s="129"/>
      <c r="O23" s="129"/>
      <c r="P23" s="129"/>
      <c r="Q23" s="129"/>
      <c r="R23" s="131"/>
      <c r="S23" s="137"/>
      <c r="T23" s="137"/>
      <c r="U23" s="137" t="s">
        <v>51</v>
      </c>
      <c r="V23" s="138" t="s">
        <v>16</v>
      </c>
      <c r="W23" s="134" t="s">
        <v>17</v>
      </c>
      <c r="X23" s="134" t="s">
        <v>18</v>
      </c>
      <c r="Y23" s="1"/>
    </row>
    <row r="24" spans="1:25" ht="15" x14ac:dyDescent="0.25">
      <c r="A24" s="93"/>
      <c r="B24" s="93"/>
      <c r="C24" s="115"/>
      <c r="D24" s="130"/>
      <c r="E24" s="130"/>
      <c r="F24" s="130"/>
      <c r="G24" s="130"/>
      <c r="H24" s="130"/>
      <c r="I24" s="130"/>
      <c r="J24" s="132"/>
      <c r="K24" s="133"/>
      <c r="L24" s="130"/>
      <c r="M24" s="130"/>
      <c r="N24" s="130"/>
      <c r="O24" s="130"/>
      <c r="P24" s="130"/>
      <c r="Q24" s="130"/>
      <c r="R24" s="132"/>
      <c r="S24" s="137"/>
      <c r="T24" s="137"/>
      <c r="U24" s="137"/>
      <c r="V24" s="138"/>
      <c r="W24" s="134"/>
      <c r="X24" s="134"/>
      <c r="Y24" s="1"/>
    </row>
    <row r="25" spans="1:25" ht="89.25" customHeight="1" x14ac:dyDescent="0.25">
      <c r="A25" s="93"/>
      <c r="B25" s="93"/>
      <c r="C25" s="115"/>
      <c r="D25" s="131"/>
      <c r="E25" s="131"/>
      <c r="F25" s="131"/>
      <c r="G25" s="131"/>
      <c r="H25" s="131"/>
      <c r="I25" s="131"/>
      <c r="J25" s="132"/>
      <c r="K25" s="133"/>
      <c r="L25" s="131"/>
      <c r="M25" s="131"/>
      <c r="N25" s="131"/>
      <c r="O25" s="131"/>
      <c r="P25" s="131"/>
      <c r="Q25" s="131"/>
      <c r="R25" s="132"/>
      <c r="S25" s="137"/>
      <c r="T25" s="137"/>
      <c r="U25" s="137"/>
      <c r="V25" s="138"/>
      <c r="W25" s="134"/>
      <c r="X25" s="134"/>
      <c r="Y25" s="1"/>
    </row>
    <row r="26" spans="1:25" thickBot="1" x14ac:dyDescent="0.3">
      <c r="A26" s="8">
        <v>1</v>
      </c>
      <c r="B26" s="9">
        <v>2</v>
      </c>
      <c r="C26" s="9">
        <v>3</v>
      </c>
      <c r="D26" s="9"/>
      <c r="E26" s="9"/>
      <c r="F26" s="9"/>
      <c r="G26" s="9"/>
      <c r="H26" s="9">
        <v>8</v>
      </c>
      <c r="I26" s="9">
        <v>9</v>
      </c>
      <c r="J26" s="9">
        <v>10</v>
      </c>
      <c r="K26" s="9">
        <v>11</v>
      </c>
      <c r="L26" s="9"/>
      <c r="M26" s="9"/>
      <c r="N26" s="9"/>
      <c r="O26" s="9"/>
      <c r="P26" s="9"/>
      <c r="Q26" s="9"/>
      <c r="R26" s="9"/>
      <c r="S26" s="9">
        <v>22</v>
      </c>
      <c r="T26" s="9">
        <v>31</v>
      </c>
      <c r="U26" s="9">
        <v>33</v>
      </c>
      <c r="V26" s="17">
        <v>34</v>
      </c>
      <c r="W26" s="9">
        <v>35</v>
      </c>
      <c r="X26" s="9">
        <v>36</v>
      </c>
      <c r="Y26" s="1"/>
    </row>
    <row r="27" spans="1:25" ht="24" customHeight="1" x14ac:dyDescent="0.3">
      <c r="A27" s="44" t="s">
        <v>19</v>
      </c>
      <c r="B27" s="10"/>
      <c r="C27" s="11"/>
      <c r="D27" s="18">
        <v>60</v>
      </c>
      <c r="E27" s="18">
        <v>90</v>
      </c>
      <c r="F27" s="18">
        <v>206</v>
      </c>
      <c r="G27" s="18">
        <v>200</v>
      </c>
      <c r="H27" s="18">
        <v>15</v>
      </c>
      <c r="I27" s="18">
        <v>30</v>
      </c>
      <c r="J27" s="18"/>
      <c r="K27" s="18"/>
      <c r="L27" s="18"/>
      <c r="M27" s="18"/>
      <c r="N27" s="18"/>
      <c r="O27" s="18"/>
      <c r="P27" s="18"/>
      <c r="Q27" s="18"/>
      <c r="R27" s="54"/>
      <c r="S27" s="11"/>
      <c r="T27" s="11"/>
      <c r="U27" s="11"/>
      <c r="V27" s="46">
        <f>G27</f>
        <v>200</v>
      </c>
      <c r="W27" s="25"/>
      <c r="X27" s="11"/>
      <c r="Y27" s="1"/>
    </row>
    <row r="28" spans="1:25" ht="26.25" customHeight="1" thickBot="1" x14ac:dyDescent="0.3">
      <c r="A28" s="45" t="s">
        <v>20</v>
      </c>
      <c r="B28" s="12"/>
      <c r="C28" s="13"/>
      <c r="D28" s="19">
        <v>1</v>
      </c>
      <c r="E28" s="19">
        <v>1</v>
      </c>
      <c r="F28" s="19">
        <v>1</v>
      </c>
      <c r="G28" s="19">
        <v>1</v>
      </c>
      <c r="H28" s="19">
        <v>1</v>
      </c>
      <c r="I28" s="19">
        <v>1</v>
      </c>
      <c r="J28" s="19"/>
      <c r="K28" s="19"/>
      <c r="L28" s="19"/>
      <c r="M28" s="19"/>
      <c r="N28" s="19"/>
      <c r="O28" s="19"/>
      <c r="P28" s="19"/>
      <c r="Q28" s="19"/>
      <c r="R28" s="55"/>
      <c r="S28" s="13"/>
      <c r="T28" s="13"/>
      <c r="U28" s="13"/>
      <c r="V28" s="51"/>
      <c r="W28" s="13"/>
      <c r="X28" s="47"/>
      <c r="Y28" s="1"/>
    </row>
    <row r="29" spans="1:25" ht="21" customHeight="1" x14ac:dyDescent="0.3">
      <c r="A29" s="53" t="s">
        <v>72</v>
      </c>
      <c r="B29" s="40" t="s">
        <v>30</v>
      </c>
      <c r="C29" s="40"/>
      <c r="D29" s="40">
        <v>84.8</v>
      </c>
      <c r="E29" s="40"/>
      <c r="F29" s="40"/>
      <c r="G29" s="40"/>
      <c r="H29" s="40"/>
      <c r="I29" s="40"/>
      <c r="J29" s="40"/>
      <c r="K29" s="40"/>
      <c r="L29" s="40"/>
      <c r="M29" s="40"/>
      <c r="N29" s="40"/>
      <c r="O29" s="40"/>
      <c r="P29" s="40"/>
      <c r="Q29" s="40"/>
      <c r="R29" s="40"/>
      <c r="S29" s="40"/>
      <c r="T29" s="40"/>
      <c r="U29" s="40">
        <f>SUM(D29:T29)</f>
        <v>84.8</v>
      </c>
      <c r="V29" s="40">
        <f>U29*1</f>
        <v>84.8</v>
      </c>
      <c r="W29" s="40">
        <v>34</v>
      </c>
      <c r="X29" s="48">
        <f>V29*W29/1000</f>
        <v>2.8832</v>
      </c>
    </row>
    <row r="30" spans="1:25" ht="21" customHeight="1" x14ac:dyDescent="0.3">
      <c r="A30" s="52" t="s">
        <v>59</v>
      </c>
      <c r="B30" s="40" t="s">
        <v>30</v>
      </c>
      <c r="C30" s="41"/>
      <c r="D30" s="41">
        <v>15</v>
      </c>
      <c r="E30" s="41"/>
      <c r="F30" s="41"/>
      <c r="G30" s="41"/>
      <c r="H30" s="41"/>
      <c r="I30" s="41"/>
      <c r="J30" s="41"/>
      <c r="K30" s="41"/>
      <c r="L30" s="40"/>
      <c r="M30" s="40"/>
      <c r="N30" s="40"/>
      <c r="O30" s="40"/>
      <c r="P30" s="40"/>
      <c r="Q30" s="40"/>
      <c r="R30" s="41"/>
      <c r="S30" s="41"/>
      <c r="T30" s="41">
        <f t="shared" ref="T30" si="0">PRODUCT(T29*U27/1000)</f>
        <v>0</v>
      </c>
      <c r="U30" s="40">
        <f t="shared" ref="U30:U47" si="1">SUM(D30:T30)</f>
        <v>15</v>
      </c>
      <c r="V30" s="40">
        <f t="shared" ref="V30:V43" si="2">U30*1</f>
        <v>15</v>
      </c>
      <c r="W30" s="41">
        <v>45</v>
      </c>
      <c r="X30" s="48">
        <f t="shared" ref="X30:X47" si="3">V30*W30/1000</f>
        <v>0.67500000000000004</v>
      </c>
    </row>
    <row r="31" spans="1:25" ht="20.25" customHeight="1" x14ac:dyDescent="0.3">
      <c r="A31" s="52" t="s">
        <v>54</v>
      </c>
      <c r="B31" s="40" t="s">
        <v>30</v>
      </c>
      <c r="C31" s="40"/>
      <c r="D31" s="40">
        <v>3</v>
      </c>
      <c r="E31" s="40"/>
      <c r="F31" s="40"/>
      <c r="G31" s="40">
        <v>10</v>
      </c>
      <c r="H31" s="40"/>
      <c r="I31" s="40"/>
      <c r="J31" s="40"/>
      <c r="K31" s="40"/>
      <c r="L31" s="40"/>
      <c r="M31" s="40"/>
      <c r="N31" s="40"/>
      <c r="O31" s="40"/>
      <c r="P31" s="40"/>
      <c r="Q31" s="40"/>
      <c r="R31" s="40"/>
      <c r="S31" s="40"/>
      <c r="T31" s="40"/>
      <c r="U31" s="40">
        <f t="shared" si="1"/>
        <v>13</v>
      </c>
      <c r="V31" s="40">
        <f t="shared" si="2"/>
        <v>13</v>
      </c>
      <c r="W31" s="40">
        <v>71</v>
      </c>
      <c r="X31" s="48">
        <f t="shared" si="3"/>
        <v>0.92300000000000004</v>
      </c>
    </row>
    <row r="32" spans="1:25" ht="24" customHeight="1" x14ac:dyDescent="0.3">
      <c r="A32" s="52" t="s">
        <v>62</v>
      </c>
      <c r="B32" s="40" t="s">
        <v>30</v>
      </c>
      <c r="C32" s="41"/>
      <c r="D32" s="41">
        <v>3</v>
      </c>
      <c r="E32" s="41">
        <v>4.66</v>
      </c>
      <c r="F32" s="41"/>
      <c r="G32" s="41"/>
      <c r="H32" s="41"/>
      <c r="I32" s="41"/>
      <c r="J32" s="41"/>
      <c r="K32" s="41"/>
      <c r="L32" s="40"/>
      <c r="M32" s="40"/>
      <c r="N32" s="40"/>
      <c r="O32" s="40"/>
      <c r="P32" s="40"/>
      <c r="Q32" s="40"/>
      <c r="R32" s="41"/>
      <c r="S32" s="41"/>
      <c r="T32" s="41">
        <f t="shared" ref="T32" si="4">PRODUCT(T31*U27/1000)</f>
        <v>0</v>
      </c>
      <c r="U32" s="40">
        <f t="shared" si="1"/>
        <v>7.66</v>
      </c>
      <c r="V32" s="40">
        <f t="shared" si="2"/>
        <v>7.66</v>
      </c>
      <c r="W32" s="41">
        <v>108</v>
      </c>
      <c r="X32" s="48">
        <f t="shared" si="3"/>
        <v>0.82728000000000002</v>
      </c>
    </row>
    <row r="33" spans="1:24" ht="21" customHeight="1" x14ac:dyDescent="0.3">
      <c r="A33" s="52" t="s">
        <v>55</v>
      </c>
      <c r="B33" s="40" t="s">
        <v>30</v>
      </c>
      <c r="C33" s="40"/>
      <c r="D33" s="40">
        <v>0.6</v>
      </c>
      <c r="E33" s="40"/>
      <c r="F33" s="40">
        <v>0.8</v>
      </c>
      <c r="G33" s="40"/>
      <c r="H33" s="40"/>
      <c r="I33" s="40"/>
      <c r="J33" s="40"/>
      <c r="K33" s="40"/>
      <c r="L33" s="40"/>
      <c r="M33" s="40"/>
      <c r="N33" s="40"/>
      <c r="O33" s="40"/>
      <c r="P33" s="40"/>
      <c r="Q33" s="40"/>
      <c r="R33" s="40"/>
      <c r="S33" s="40"/>
      <c r="T33" s="40"/>
      <c r="U33" s="40">
        <f t="shared" si="1"/>
        <v>1.4</v>
      </c>
      <c r="V33" s="40">
        <f t="shared" si="2"/>
        <v>1.4</v>
      </c>
      <c r="W33" s="40">
        <v>12</v>
      </c>
      <c r="X33" s="48">
        <f t="shared" si="3"/>
        <v>1.6799999999999995E-2</v>
      </c>
    </row>
    <row r="34" spans="1:24" ht="18.75" customHeight="1" x14ac:dyDescent="0.3">
      <c r="A34" s="52" t="s">
        <v>73</v>
      </c>
      <c r="B34" s="40" t="s">
        <v>30</v>
      </c>
      <c r="C34" s="41"/>
      <c r="D34" s="41"/>
      <c r="E34" s="41">
        <v>76</v>
      </c>
      <c r="F34" s="41"/>
      <c r="G34" s="41"/>
      <c r="H34" s="41"/>
      <c r="I34" s="41"/>
      <c r="J34" s="41"/>
      <c r="K34" s="41"/>
      <c r="L34" s="40"/>
      <c r="M34" s="40"/>
      <c r="N34" s="40"/>
      <c r="O34" s="40"/>
      <c r="P34" s="40"/>
      <c r="Q34" s="40"/>
      <c r="R34" s="41"/>
      <c r="S34" s="41"/>
      <c r="T34" s="41">
        <f t="shared" ref="T34" si="5">PRODUCT(T33*U27/1000)</f>
        <v>0</v>
      </c>
      <c r="U34" s="40">
        <f t="shared" si="1"/>
        <v>76</v>
      </c>
      <c r="V34" s="40">
        <f t="shared" si="2"/>
        <v>76</v>
      </c>
      <c r="W34" s="41">
        <v>380</v>
      </c>
      <c r="X34" s="48">
        <f t="shared" si="3"/>
        <v>28.88</v>
      </c>
    </row>
    <row r="35" spans="1:24" ht="21.75" customHeight="1" x14ac:dyDescent="0.3">
      <c r="A35" s="52" t="s">
        <v>58</v>
      </c>
      <c r="B35" s="40" t="s">
        <v>30</v>
      </c>
      <c r="C35" s="40"/>
      <c r="D35" s="40"/>
      <c r="E35" s="40">
        <v>0.99</v>
      </c>
      <c r="F35" s="40"/>
      <c r="G35" s="40"/>
      <c r="H35" s="40"/>
      <c r="I35" s="40"/>
      <c r="J35" s="40"/>
      <c r="K35" s="40"/>
      <c r="L35" s="40"/>
      <c r="M35" s="40"/>
      <c r="N35" s="40"/>
      <c r="O35" s="40"/>
      <c r="P35" s="40"/>
      <c r="Q35" s="40"/>
      <c r="R35" s="40"/>
      <c r="S35" s="40"/>
      <c r="T35" s="40"/>
      <c r="U35" s="40">
        <f t="shared" si="1"/>
        <v>0.99</v>
      </c>
      <c r="V35" s="40">
        <f t="shared" si="2"/>
        <v>0.99</v>
      </c>
      <c r="W35" s="40">
        <v>33</v>
      </c>
      <c r="X35" s="48">
        <f t="shared" si="3"/>
        <v>3.2670000000000005E-2</v>
      </c>
    </row>
    <row r="36" spans="1:24" ht="21.75" customHeight="1" x14ac:dyDescent="0.3">
      <c r="A36" s="52" t="s">
        <v>59</v>
      </c>
      <c r="B36" s="40" t="s">
        <v>30</v>
      </c>
      <c r="C36" s="41"/>
      <c r="D36" s="41"/>
      <c r="E36" s="41">
        <v>4.16</v>
      </c>
      <c r="F36" s="41"/>
      <c r="G36" s="41"/>
      <c r="H36" s="41"/>
      <c r="I36" s="41"/>
      <c r="J36" s="41"/>
      <c r="K36" s="41"/>
      <c r="L36" s="40"/>
      <c r="M36" s="40"/>
      <c r="N36" s="40"/>
      <c r="O36" s="40"/>
      <c r="P36" s="40"/>
      <c r="Q36" s="40"/>
      <c r="R36" s="41"/>
      <c r="S36" s="41"/>
      <c r="T36" s="41">
        <f t="shared" ref="T36" si="6">PRODUCT(T35*U27/1000)</f>
        <v>0</v>
      </c>
      <c r="U36" s="40">
        <f t="shared" si="1"/>
        <v>4.16</v>
      </c>
      <c r="V36" s="40">
        <f t="shared" si="2"/>
        <v>4.16</v>
      </c>
      <c r="W36" s="41">
        <v>45</v>
      </c>
      <c r="X36" s="48">
        <f t="shared" si="3"/>
        <v>0.18720000000000001</v>
      </c>
    </row>
    <row r="37" spans="1:24" ht="21" customHeight="1" x14ac:dyDescent="0.3">
      <c r="A37" s="52" t="s">
        <v>74</v>
      </c>
      <c r="B37" s="40" t="s">
        <v>30</v>
      </c>
      <c r="C37" s="40"/>
      <c r="D37" s="40"/>
      <c r="E37" s="40">
        <v>0.83</v>
      </c>
      <c r="F37" s="40">
        <v>6</v>
      </c>
      <c r="G37" s="40"/>
      <c r="H37" s="40"/>
      <c r="I37" s="40"/>
      <c r="J37" s="40"/>
      <c r="K37" s="40"/>
      <c r="L37" s="40"/>
      <c r="M37" s="40"/>
      <c r="N37" s="40"/>
      <c r="O37" s="40"/>
      <c r="P37" s="40"/>
      <c r="Q37" s="40"/>
      <c r="R37" s="40"/>
      <c r="S37" s="40"/>
      <c r="T37" s="40"/>
      <c r="U37" s="40">
        <f t="shared" si="1"/>
        <v>6.83</v>
      </c>
      <c r="V37" s="40">
        <f t="shared" si="2"/>
        <v>6.83</v>
      </c>
      <c r="W37" s="40">
        <v>697</v>
      </c>
      <c r="X37" s="48">
        <f t="shared" si="3"/>
        <v>4.76051</v>
      </c>
    </row>
    <row r="38" spans="1:24" ht="20.25" x14ac:dyDescent="0.3">
      <c r="A38" s="70" t="s">
        <v>75</v>
      </c>
      <c r="B38" s="40" t="s">
        <v>30</v>
      </c>
      <c r="C38" s="41"/>
      <c r="D38" s="41"/>
      <c r="E38" s="41">
        <v>1.25</v>
      </c>
      <c r="F38" s="41"/>
      <c r="G38" s="41"/>
      <c r="H38" s="41"/>
      <c r="I38" s="41"/>
      <c r="J38" s="41"/>
      <c r="K38" s="41"/>
      <c r="L38" s="40"/>
      <c r="M38" s="40"/>
      <c r="N38" s="40"/>
      <c r="O38" s="40"/>
      <c r="P38" s="40"/>
      <c r="Q38" s="40"/>
      <c r="R38" s="41"/>
      <c r="S38" s="41"/>
      <c r="T38" s="41">
        <f t="shared" ref="T38" si="7">PRODUCT(T37*U27/1000)</f>
        <v>0</v>
      </c>
      <c r="U38" s="40">
        <f t="shared" si="1"/>
        <v>1.25</v>
      </c>
      <c r="V38" s="40">
        <f t="shared" si="2"/>
        <v>1.25</v>
      </c>
      <c r="W38" s="41">
        <v>39</v>
      </c>
      <c r="X38" s="48">
        <f t="shared" si="3"/>
        <v>4.8750000000000002E-2</v>
      </c>
    </row>
    <row r="39" spans="1:24" ht="26.25" customHeight="1" x14ac:dyDescent="0.3">
      <c r="A39" s="52" t="s">
        <v>60</v>
      </c>
      <c r="B39" s="40" t="s">
        <v>30</v>
      </c>
      <c r="C39" s="40"/>
      <c r="D39" s="40"/>
      <c r="E39" s="40">
        <v>1.66</v>
      </c>
      <c r="F39" s="40"/>
      <c r="G39" s="40"/>
      <c r="H39" s="40"/>
      <c r="I39" s="40"/>
      <c r="J39" s="40"/>
      <c r="K39" s="40"/>
      <c r="L39" s="40"/>
      <c r="M39" s="40"/>
      <c r="N39" s="40"/>
      <c r="O39" s="40"/>
      <c r="P39" s="40"/>
      <c r="Q39" s="40"/>
      <c r="R39" s="40"/>
      <c r="S39" s="40"/>
      <c r="T39" s="40"/>
      <c r="U39" s="40">
        <f t="shared" si="1"/>
        <v>1.66</v>
      </c>
      <c r="V39" s="40">
        <f t="shared" si="2"/>
        <v>1.66</v>
      </c>
      <c r="W39" s="40">
        <v>210</v>
      </c>
      <c r="X39" s="48">
        <f t="shared" si="3"/>
        <v>0.34859999999999997</v>
      </c>
    </row>
    <row r="40" spans="1:24" ht="26.25" customHeight="1" x14ac:dyDescent="0.3">
      <c r="A40" s="52" t="s">
        <v>68</v>
      </c>
      <c r="B40" s="40" t="s">
        <v>30</v>
      </c>
      <c r="C40" s="40"/>
      <c r="D40" s="40"/>
      <c r="E40" s="40"/>
      <c r="F40" s="40">
        <v>58.37</v>
      </c>
      <c r="G40" s="40"/>
      <c r="H40" s="40"/>
      <c r="I40" s="40"/>
      <c r="J40" s="40"/>
      <c r="K40" s="40"/>
      <c r="L40" s="40"/>
      <c r="M40" s="40"/>
      <c r="N40" s="40"/>
      <c r="O40" s="40"/>
      <c r="P40" s="40"/>
      <c r="Q40" s="40"/>
      <c r="R40" s="40"/>
      <c r="S40" s="40"/>
      <c r="T40" s="40"/>
      <c r="U40" s="40">
        <f t="shared" si="1"/>
        <v>58.37</v>
      </c>
      <c r="V40" s="40">
        <f t="shared" si="2"/>
        <v>58.37</v>
      </c>
      <c r="W40" s="40">
        <v>75</v>
      </c>
      <c r="X40" s="48">
        <f t="shared" si="3"/>
        <v>4.3777499999999998</v>
      </c>
    </row>
    <row r="41" spans="1:24" ht="26.25" customHeight="1" x14ac:dyDescent="0.3">
      <c r="A41" s="52" t="s">
        <v>76</v>
      </c>
      <c r="B41" s="40" t="s">
        <v>30</v>
      </c>
      <c r="C41" s="40"/>
      <c r="D41" s="40"/>
      <c r="E41" s="40"/>
      <c r="F41" s="40"/>
      <c r="G41" s="40">
        <v>0.4</v>
      </c>
      <c r="H41" s="40"/>
      <c r="I41" s="40"/>
      <c r="J41" s="40"/>
      <c r="K41" s="40"/>
      <c r="L41" s="40"/>
      <c r="M41" s="40"/>
      <c r="N41" s="40"/>
      <c r="O41" s="40"/>
      <c r="P41" s="40"/>
      <c r="Q41" s="40"/>
      <c r="R41" s="40"/>
      <c r="S41" s="40"/>
      <c r="T41" s="40"/>
      <c r="U41" s="40">
        <f t="shared" si="1"/>
        <v>0.4</v>
      </c>
      <c r="V41" s="40">
        <f t="shared" si="2"/>
        <v>0.4</v>
      </c>
      <c r="W41" s="40">
        <v>960</v>
      </c>
      <c r="X41" s="48">
        <f t="shared" si="3"/>
        <v>0.38400000000000001</v>
      </c>
    </row>
    <row r="42" spans="1:24" ht="26.25" customHeight="1" x14ac:dyDescent="0.3">
      <c r="A42" s="52" t="s">
        <v>70</v>
      </c>
      <c r="B42" s="40" t="s">
        <v>30</v>
      </c>
      <c r="C42" s="40"/>
      <c r="D42" s="40"/>
      <c r="E42" s="40"/>
      <c r="F42" s="40"/>
      <c r="G42" s="40"/>
      <c r="H42" s="40">
        <v>15</v>
      </c>
      <c r="I42" s="40"/>
      <c r="J42" s="40"/>
      <c r="K42" s="40"/>
      <c r="L42" s="40"/>
      <c r="M42" s="40"/>
      <c r="N42" s="40"/>
      <c r="O42" s="40"/>
      <c r="P42" s="40"/>
      <c r="Q42" s="40"/>
      <c r="R42" s="40"/>
      <c r="S42" s="40"/>
      <c r="T42" s="40"/>
      <c r="U42" s="40">
        <f t="shared" si="1"/>
        <v>15</v>
      </c>
      <c r="V42" s="40">
        <f t="shared" si="2"/>
        <v>15</v>
      </c>
      <c r="W42" s="40">
        <v>620</v>
      </c>
      <c r="X42" s="48">
        <f t="shared" si="3"/>
        <v>9.3000000000000007</v>
      </c>
    </row>
    <row r="43" spans="1:24" ht="26.25" customHeight="1" x14ac:dyDescent="0.3">
      <c r="A43" s="52" t="s">
        <v>63</v>
      </c>
      <c r="B43" s="40" t="s">
        <v>30</v>
      </c>
      <c r="C43" s="40"/>
      <c r="D43" s="40"/>
      <c r="E43" s="40"/>
      <c r="F43" s="40"/>
      <c r="G43" s="40"/>
      <c r="H43" s="40"/>
      <c r="I43" s="40">
        <v>30</v>
      </c>
      <c r="J43" s="40"/>
      <c r="K43" s="40"/>
      <c r="L43" s="40"/>
      <c r="M43" s="40"/>
      <c r="N43" s="40"/>
      <c r="O43" s="40"/>
      <c r="P43" s="40"/>
      <c r="Q43" s="40"/>
      <c r="R43" s="40"/>
      <c r="S43" s="40"/>
      <c r="T43" s="40"/>
      <c r="U43" s="40">
        <f t="shared" si="1"/>
        <v>30</v>
      </c>
      <c r="V43" s="40">
        <f t="shared" si="2"/>
        <v>30</v>
      </c>
      <c r="W43" s="40">
        <v>58</v>
      </c>
      <c r="X43" s="48">
        <f t="shared" si="3"/>
        <v>1.74</v>
      </c>
    </row>
    <row r="44" spans="1:24" ht="26.25" customHeight="1" x14ac:dyDescent="0.3">
      <c r="A44" s="52"/>
      <c r="B44" s="40" t="s">
        <v>30</v>
      </c>
      <c r="C44" s="40"/>
      <c r="D44" s="40"/>
      <c r="E44" s="40"/>
      <c r="F44" s="40"/>
      <c r="G44" s="40"/>
      <c r="H44" s="40"/>
      <c r="I44" s="40"/>
      <c r="J44" s="40"/>
      <c r="K44" s="40"/>
      <c r="L44" s="71"/>
      <c r="M44" s="71"/>
      <c r="N44" s="71"/>
      <c r="O44" s="71"/>
      <c r="P44" s="71"/>
      <c r="Q44" s="71"/>
      <c r="R44" s="40"/>
      <c r="S44" s="40"/>
      <c r="T44" s="40"/>
      <c r="U44" s="40">
        <f t="shared" si="1"/>
        <v>0</v>
      </c>
      <c r="V44" s="40">
        <f t="shared" ref="V44:V46" si="8">U44*59</f>
        <v>0</v>
      </c>
      <c r="W44" s="40"/>
      <c r="X44" s="48"/>
    </row>
    <row r="45" spans="1:24" ht="26.25" customHeight="1" x14ac:dyDescent="0.3">
      <c r="A45" s="52"/>
      <c r="B45" s="40" t="s">
        <v>30</v>
      </c>
      <c r="C45" s="40"/>
      <c r="D45" s="40"/>
      <c r="E45" s="40"/>
      <c r="F45" s="40"/>
      <c r="G45" s="40"/>
      <c r="H45" s="40"/>
      <c r="I45" s="40"/>
      <c r="J45" s="40"/>
      <c r="K45" s="40"/>
      <c r="L45" s="40"/>
      <c r="M45" s="40"/>
      <c r="N45" s="40"/>
      <c r="O45" s="40"/>
      <c r="P45" s="40"/>
      <c r="Q45" s="40"/>
      <c r="R45" s="40"/>
      <c r="S45" s="40"/>
      <c r="T45" s="40"/>
      <c r="U45" s="40">
        <f t="shared" si="1"/>
        <v>0</v>
      </c>
      <c r="V45" s="40">
        <f t="shared" si="8"/>
        <v>0</v>
      </c>
      <c r="W45" s="40"/>
      <c r="X45" s="48"/>
    </row>
    <row r="46" spans="1:24" ht="26.25" customHeight="1" x14ac:dyDescent="0.3">
      <c r="A46" s="52"/>
      <c r="B46" s="40" t="s">
        <v>30</v>
      </c>
      <c r="C46" s="40"/>
      <c r="D46" s="40"/>
      <c r="E46" s="40"/>
      <c r="F46" s="40"/>
      <c r="G46" s="40"/>
      <c r="H46" s="40"/>
      <c r="I46" s="40"/>
      <c r="J46" s="40"/>
      <c r="K46" s="40"/>
      <c r="L46" s="40"/>
      <c r="M46" s="40"/>
      <c r="N46" s="40"/>
      <c r="O46" s="40"/>
      <c r="P46" s="40"/>
      <c r="Q46" s="40"/>
      <c r="R46" s="40"/>
      <c r="S46" s="40"/>
      <c r="T46" s="40"/>
      <c r="U46" s="40">
        <f t="shared" si="1"/>
        <v>0</v>
      </c>
      <c r="V46" s="40">
        <f t="shared" si="8"/>
        <v>0</v>
      </c>
      <c r="W46" s="40"/>
      <c r="X46" s="48"/>
    </row>
    <row r="47" spans="1:24" ht="26.25" customHeight="1" x14ac:dyDescent="0.3">
      <c r="A47" s="52"/>
      <c r="B47" s="40" t="s">
        <v>30</v>
      </c>
      <c r="C47" s="40"/>
      <c r="D47" s="40"/>
      <c r="E47" s="40"/>
      <c r="F47" s="40"/>
      <c r="G47" s="40"/>
      <c r="H47" s="40"/>
      <c r="I47" s="40"/>
      <c r="J47" s="40"/>
      <c r="K47" s="40"/>
      <c r="L47" s="40"/>
      <c r="M47" s="40"/>
      <c r="N47" s="40"/>
      <c r="O47" s="40"/>
      <c r="P47" s="40"/>
      <c r="Q47" s="40"/>
      <c r="R47" s="40"/>
      <c r="S47" s="40"/>
      <c r="T47" s="40"/>
      <c r="U47" s="40">
        <f t="shared" si="1"/>
        <v>0</v>
      </c>
      <c r="V47" s="40">
        <f t="shared" ref="V47" si="9">U47*U45</f>
        <v>0</v>
      </c>
      <c r="W47" s="40"/>
      <c r="X47" s="48">
        <f t="shared" si="3"/>
        <v>0</v>
      </c>
    </row>
    <row r="48" spans="1:24" ht="24" customHeight="1" x14ac:dyDescent="0.3">
      <c r="A48" s="135"/>
      <c r="B48" s="58"/>
      <c r="C48" s="59"/>
      <c r="D48" s="60"/>
      <c r="E48" s="60"/>
      <c r="F48" s="60"/>
      <c r="G48" s="60"/>
      <c r="H48" s="60"/>
      <c r="I48" s="60"/>
      <c r="J48" s="60"/>
      <c r="K48" s="60"/>
      <c r="L48" s="60"/>
      <c r="M48" s="60"/>
      <c r="N48" s="60"/>
      <c r="O48" s="60"/>
      <c r="P48" s="60"/>
      <c r="Q48" s="60"/>
      <c r="R48" s="60"/>
      <c r="S48" s="60"/>
      <c r="T48" s="60"/>
      <c r="U48" s="40">
        <f t="shared" ref="U48:U49" si="10">SUM(C48:T48)</f>
        <v>0</v>
      </c>
      <c r="V48" s="40">
        <f t="shared" ref="V48:V49" si="11">D46*U48</f>
        <v>0</v>
      </c>
      <c r="W48" s="60"/>
      <c r="X48" s="61">
        <f>SUM(X29:X47)</f>
        <v>55.384759999999993</v>
      </c>
    </row>
    <row r="49" spans="1:24" ht="21" customHeight="1" x14ac:dyDescent="0.3">
      <c r="A49" s="136"/>
      <c r="B49" s="58"/>
      <c r="C49" s="62"/>
      <c r="D49" s="63"/>
      <c r="E49" s="63"/>
      <c r="F49" s="63"/>
      <c r="G49" s="63"/>
      <c r="H49" s="63"/>
      <c r="I49" s="63"/>
      <c r="J49" s="63"/>
      <c r="K49" s="63"/>
      <c r="L49" s="63"/>
      <c r="M49" s="63"/>
      <c r="N49" s="63"/>
      <c r="O49" s="63"/>
      <c r="P49" s="63"/>
      <c r="Q49" s="63"/>
      <c r="R49" s="63"/>
      <c r="S49" s="63"/>
      <c r="T49" s="63">
        <f t="shared" ref="T49" si="12">PRODUCT(T48*T27/1000)</f>
        <v>0</v>
      </c>
      <c r="U49" s="40">
        <f t="shared" si="10"/>
        <v>0</v>
      </c>
      <c r="V49" s="40">
        <f t="shared" si="11"/>
        <v>0</v>
      </c>
      <c r="W49" s="63"/>
      <c r="X49" s="64">
        <f>X48/E14</f>
        <v>55.384759999999993</v>
      </c>
    </row>
    <row r="51" spans="1:24" s="43" customFormat="1" x14ac:dyDescent="0.3">
      <c r="A51" s="42" t="s">
        <v>31</v>
      </c>
      <c r="B51" s="42"/>
      <c r="C51" s="42"/>
      <c r="D51" s="42"/>
      <c r="E51" s="42"/>
      <c r="F51" s="42"/>
      <c r="G51" s="42"/>
      <c r="H51" s="42" t="s">
        <v>28</v>
      </c>
      <c r="I51" s="42"/>
      <c r="J51" s="42" t="s">
        <v>35</v>
      </c>
      <c r="K51" s="42"/>
      <c r="L51" s="42" t="s">
        <v>56</v>
      </c>
      <c r="M51" s="42"/>
      <c r="N51" s="42"/>
      <c r="O51" s="42" t="s">
        <v>36</v>
      </c>
      <c r="P51" s="42"/>
      <c r="Q51" s="42"/>
      <c r="R51" s="42" t="s">
        <v>37</v>
      </c>
      <c r="S51" s="42"/>
      <c r="T51" s="42"/>
      <c r="V51" s="42"/>
    </row>
    <row r="52" spans="1:24" x14ac:dyDescent="0.3">
      <c r="A52" s="16" t="s">
        <v>39</v>
      </c>
      <c r="B52" s="16"/>
      <c r="C52" s="16" t="s">
        <v>34</v>
      </c>
      <c r="D52" s="16"/>
      <c r="E52" s="16"/>
      <c r="F52" s="16"/>
      <c r="G52" s="16"/>
      <c r="H52" s="16" t="s">
        <v>39</v>
      </c>
      <c r="I52" s="16"/>
      <c r="J52" s="16"/>
      <c r="K52" s="16"/>
      <c r="L52" s="16" t="s">
        <v>34</v>
      </c>
      <c r="M52" s="16"/>
      <c r="N52" s="16"/>
      <c r="O52" s="16"/>
      <c r="P52" s="16"/>
      <c r="Q52" s="16"/>
      <c r="R52" s="16" t="s">
        <v>38</v>
      </c>
      <c r="S52" s="16"/>
      <c r="T52" s="16"/>
    </row>
    <row r="53" spans="1:24" s="43" customFormat="1" x14ac:dyDescent="0.3">
      <c r="A53" s="42" t="s">
        <v>32</v>
      </c>
      <c r="B53" s="42"/>
      <c r="C53" s="42"/>
      <c r="D53" s="42"/>
      <c r="E53" s="42"/>
      <c r="F53" s="42"/>
      <c r="G53" s="42"/>
      <c r="H53" s="42" t="s">
        <v>29</v>
      </c>
      <c r="I53" s="42"/>
      <c r="J53" s="42" t="s">
        <v>35</v>
      </c>
      <c r="K53" s="42"/>
      <c r="L53" s="42" t="s">
        <v>57</v>
      </c>
      <c r="M53" s="42"/>
      <c r="N53" s="42"/>
      <c r="O53" s="42"/>
      <c r="P53" s="42"/>
      <c r="Q53" s="42"/>
      <c r="R53" s="42"/>
      <c r="S53" s="42"/>
      <c r="T53" s="42"/>
      <c r="V53" s="42"/>
    </row>
    <row r="54" spans="1:24" x14ac:dyDescent="0.3">
      <c r="A54" s="16" t="s">
        <v>33</v>
      </c>
      <c r="B54" s="16"/>
      <c r="C54" s="16" t="s">
        <v>34</v>
      </c>
      <c r="D54" s="16"/>
      <c r="E54" s="16"/>
      <c r="F54" s="16"/>
      <c r="G54" s="16"/>
      <c r="H54" s="16" t="s">
        <v>33</v>
      </c>
      <c r="I54" s="16"/>
      <c r="J54" s="16"/>
      <c r="K54" s="16"/>
      <c r="L54" s="16" t="s">
        <v>34</v>
      </c>
      <c r="M54" s="16"/>
      <c r="N54" s="16"/>
      <c r="O54" s="16"/>
      <c r="P54" s="16"/>
      <c r="Q54" s="16"/>
      <c r="R54" s="16"/>
      <c r="S54" s="16"/>
      <c r="T54" s="16"/>
    </row>
  </sheetData>
  <mergeCells count="59">
    <mergeCell ref="T23:T25"/>
    <mergeCell ref="U23:U25"/>
    <mergeCell ref="L23:L25"/>
    <mergeCell ref="M23:M25"/>
    <mergeCell ref="N23:N25"/>
    <mergeCell ref="O23:O25"/>
    <mergeCell ref="P23:P25"/>
    <mergeCell ref="Q23:Q25"/>
    <mergeCell ref="A20:B20"/>
    <mergeCell ref="C20:C25"/>
    <mergeCell ref="A48:A49"/>
    <mergeCell ref="R23:R25"/>
    <mergeCell ref="S23:S25"/>
    <mergeCell ref="H23:H25"/>
    <mergeCell ref="I23:I25"/>
    <mergeCell ref="J23:J25"/>
    <mergeCell ref="K23:K25"/>
    <mergeCell ref="E23:E25"/>
    <mergeCell ref="B18:C18"/>
    <mergeCell ref="N18:S18"/>
    <mergeCell ref="X20:X21"/>
    <mergeCell ref="A21:A25"/>
    <mergeCell ref="B21:B25"/>
    <mergeCell ref="D21:K22"/>
    <mergeCell ref="L21:R22"/>
    <mergeCell ref="S21:S22"/>
    <mergeCell ref="T21:U22"/>
    <mergeCell ref="V22:X22"/>
    <mergeCell ref="D23:D25"/>
    <mergeCell ref="F23:F25"/>
    <mergeCell ref="G23:G25"/>
    <mergeCell ref="X23:X25"/>
    <mergeCell ref="V23:V25"/>
    <mergeCell ref="W23:W25"/>
    <mergeCell ref="D20:U20"/>
    <mergeCell ref="V20:W21"/>
    <mergeCell ref="V9:X9"/>
    <mergeCell ref="V10:X10"/>
    <mergeCell ref="A11:A13"/>
    <mergeCell ref="B11:C13"/>
    <mergeCell ref="V11:X12"/>
    <mergeCell ref="K12:P12"/>
    <mergeCell ref="V13:X14"/>
    <mergeCell ref="B14:C14"/>
    <mergeCell ref="N14:R14"/>
    <mergeCell ref="B15:C15"/>
    <mergeCell ref="V15:X16"/>
    <mergeCell ref="B16:C16"/>
    <mergeCell ref="N16:S16"/>
    <mergeCell ref="V17:X18"/>
    <mergeCell ref="C5:G5"/>
    <mergeCell ref="C6:G6"/>
    <mergeCell ref="L6:S6"/>
    <mergeCell ref="A9:C10"/>
    <mergeCell ref="D9:D13"/>
    <mergeCell ref="E9:E13"/>
    <mergeCell ref="F9:F13"/>
    <mergeCell ref="G9:G13"/>
    <mergeCell ref="H9:H13"/>
  </mergeCells>
  <pageMargins left="0.70866141732283472" right="0" top="0.15748031496062992" bottom="0.15748031496062992" header="0.11811023622047245" footer="0.11811023622047245"/>
  <pageSetup paperSize="9" scale="4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2</vt:i4>
      </vt:variant>
    </vt:vector>
  </HeadingPairs>
  <TitlesOfParts>
    <vt:vector size="4" baseType="lpstr">
      <vt:lpstr>07.09 нач </vt:lpstr>
      <vt:lpstr>06.09 нач</vt:lpstr>
      <vt:lpstr>'06.09 нач'!Область_печати</vt:lpstr>
      <vt:lpstr>'07.09 нач '!Область_печати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Интернет</dc:creator>
  <cp:lastModifiedBy> </cp:lastModifiedBy>
  <cp:lastPrinted>2023-08-28T11:36:41Z</cp:lastPrinted>
  <dcterms:created xsi:type="dcterms:W3CDTF">2019-10-30T12:57:14Z</dcterms:created>
  <dcterms:modified xsi:type="dcterms:W3CDTF">2023-09-06T05:27:56Z</dcterms:modified>
</cp:coreProperties>
</file>